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D34" i="12"/>
  <c r="G13"/>
  <c r="K18"/>
  <c r="G18"/>
  <c r="F18"/>
  <c r="H21"/>
  <c r="H22"/>
  <c r="D21"/>
  <c r="D22"/>
  <c r="D12"/>
  <c r="H32"/>
  <c r="D32"/>
  <c r="H31" l="1"/>
  <c r="D31"/>
  <c r="K16"/>
  <c r="J16"/>
  <c r="I16"/>
  <c r="G16"/>
  <c r="F16"/>
  <c r="E16"/>
  <c r="I9"/>
  <c r="I33" s="1"/>
  <c r="H34"/>
  <c r="K28"/>
  <c r="J28"/>
  <c r="I28"/>
  <c r="G28"/>
  <c r="F28"/>
  <c r="E28"/>
  <c r="H30"/>
  <c r="D30"/>
  <c r="H29"/>
  <c r="D29"/>
  <c r="H27"/>
  <c r="D27"/>
  <c r="K24"/>
  <c r="J24"/>
  <c r="I24"/>
  <c r="G24"/>
  <c r="F24"/>
  <c r="E24"/>
  <c r="H26"/>
  <c r="D26"/>
  <c r="H25"/>
  <c r="D25"/>
  <c r="H23"/>
  <c r="J18"/>
  <c r="I18"/>
  <c r="E18"/>
  <c r="H19"/>
  <c r="D19"/>
  <c r="D23"/>
  <c r="H20"/>
  <c r="D20"/>
  <c r="H17"/>
  <c r="H16" s="1"/>
  <c r="D17"/>
  <c r="D16" s="1"/>
  <c r="H14"/>
  <c r="H15"/>
  <c r="D15"/>
  <c r="D14"/>
  <c r="K13"/>
  <c r="J13"/>
  <c r="I13"/>
  <c r="F13"/>
  <c r="E13"/>
  <c r="H12"/>
  <c r="H11"/>
  <c r="H10"/>
  <c r="H8"/>
  <c r="D11"/>
  <c r="D10"/>
  <c r="D8"/>
  <c r="K9"/>
  <c r="J9"/>
  <c r="J33" s="1"/>
  <c r="G9"/>
  <c r="F9"/>
  <c r="F33" s="1"/>
  <c r="E9"/>
  <c r="E33" s="1"/>
  <c r="D18" l="1"/>
  <c r="G33"/>
  <c r="G35" s="1"/>
  <c r="K33"/>
  <c r="K35" s="1"/>
  <c r="I35"/>
  <c r="E35"/>
  <c r="H18"/>
  <c r="F35"/>
  <c r="J35"/>
  <c r="D24"/>
  <c r="D28"/>
  <c r="H24"/>
  <c r="H28"/>
  <c r="H9"/>
  <c r="D9"/>
  <c r="D13"/>
  <c r="H13"/>
  <c r="H33" l="1"/>
  <c r="H35" s="1"/>
  <c r="D33"/>
  <c r="D35" s="1"/>
</calcChain>
</file>

<file path=xl/sharedStrings.xml><?xml version="1.0" encoding="utf-8"?>
<sst xmlns="http://schemas.openxmlformats.org/spreadsheetml/2006/main" count="102" uniqueCount="79">
  <si>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</si>
  <si>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</si>
  <si>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</si>
  <si>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</si>
  <si>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</si>
  <si>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</si>
  <si>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</si>
  <si>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</si>
  <si>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</si>
  <si>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</si>
  <si>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</si>
  <si>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</si>
  <si>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</si>
  <si>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</si>
  <si>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</si>
  <si>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</si>
  <si>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</si>
  <si>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</si>
  <si>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</si>
  <si>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</si>
  <si>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</si>
  <si>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</si>
  <si>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</si>
  <si>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</si>
  <si>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</si>
  <si>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</si>
  <si>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</si>
  <si>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</si>
  <si>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</si>
  <si>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</si>
  <si>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</si>
  <si>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</si>
  <si>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</si>
  <si>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</si>
  <si>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</si>
  <si>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</si>
  <si>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</si>
  <si>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</si>
  <si>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</si>
  <si>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</si>
  <si>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</si>
  <si>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</si>
  <si>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</si>
  <si>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</si>
  <si>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</si>
  <si>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</si>
  <si>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</si>
  <si>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</si>
  <si>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</si>
  <si>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</si>
  <si>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</si>
  <si>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</si>
  <si>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</si>
  <si>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</si>
  <si>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</si>
  <si>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</si>
  <si>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</si>
  <si>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</si>
  <si>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</si>
  <si>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</si>
  <si>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</si>
  <si>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</si>
  <si>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</si>
  <si>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</si>
  <si>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</si>
  <si>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</si>
  <si>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</si>
  <si>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</si>
  <si>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</si>
  <si>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</si>
  <si>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</si>
  <si>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</si>
  <si>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</si>
  <si>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</si>
  <si>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МЦП "Развитие водоснабжения и водоотведения городского поселения Гаврилов-Ям"</t>
  </si>
  <si>
    <t>МЦП  «Модернизация объектов коммунальной инфраструктуры городского поселения Гаврилов-Ям»</t>
  </si>
  <si>
    <t>ИСПОЛНЕНИЕ МУНИЦИПАЛЬНЫХ ПРОГРАММ ГОРОДСКОГО ПОСЕЛЕНИЯ ГАВРИЛОВ-ЯМ ЗА ЯНВАРЬ-МАРТ  2023г.</t>
  </si>
  <si>
    <t>план 2023 г.</t>
  </si>
  <si>
    <t>факт 2023г.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</si>
</sst>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8" t="s">
        <v>42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12" customHeight="1">
      <c r="G3" s="11"/>
      <c r="H3" s="11"/>
      <c r="I3" s="11"/>
    </row>
    <row r="4" spans="2:15" ht="18.75" customHeight="1">
      <c r="B4" s="41" t="s">
        <v>1</v>
      </c>
      <c r="C4" s="41" t="s">
        <v>38</v>
      </c>
      <c r="D4" s="49" t="s">
        <v>39</v>
      </c>
      <c r="E4" s="41" t="s">
        <v>2</v>
      </c>
      <c r="F4" s="41"/>
      <c r="G4" s="41"/>
      <c r="H4" s="41"/>
      <c r="I4" s="41"/>
      <c r="J4" s="43" t="s">
        <v>39</v>
      </c>
      <c r="K4" s="41" t="s">
        <v>2</v>
      </c>
      <c r="L4" s="41"/>
      <c r="M4" s="41"/>
      <c r="N4" s="41"/>
      <c r="O4" s="41"/>
    </row>
    <row r="5" spans="2:15" ht="15" customHeight="1">
      <c r="B5" s="41"/>
      <c r="C5" s="41"/>
      <c r="D5" s="50"/>
      <c r="E5" s="41" t="s">
        <v>35</v>
      </c>
      <c r="F5" s="41" t="s">
        <v>0</v>
      </c>
      <c r="G5" s="41"/>
      <c r="H5" s="41"/>
      <c r="I5" s="41"/>
      <c r="J5" s="44"/>
      <c r="K5" s="41" t="s">
        <v>35</v>
      </c>
      <c r="L5" s="41" t="s">
        <v>0</v>
      </c>
      <c r="M5" s="41"/>
      <c r="N5" s="41"/>
      <c r="O5" s="41"/>
    </row>
    <row r="6" spans="2:15" ht="42" customHeight="1">
      <c r="B6" s="41"/>
      <c r="C6" s="41"/>
      <c r="D6" s="51"/>
      <c r="E6" s="41"/>
      <c r="F6" s="6" t="s">
        <v>31</v>
      </c>
      <c r="G6" s="6" t="s">
        <v>32</v>
      </c>
      <c r="H6" s="6" t="s">
        <v>33</v>
      </c>
      <c r="I6" s="6" t="s">
        <v>34</v>
      </c>
      <c r="J6" s="45"/>
      <c r="K6" s="41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1"/>
      <c r="C7" s="41"/>
      <c r="D7" s="46" t="s">
        <v>40</v>
      </c>
      <c r="E7" s="46"/>
      <c r="F7" s="46"/>
      <c r="G7" s="46"/>
      <c r="H7" s="46"/>
      <c r="I7" s="47"/>
      <c r="J7" s="41" t="s">
        <v>41</v>
      </c>
      <c r="K7" s="41"/>
      <c r="L7" s="41"/>
      <c r="M7" s="41"/>
      <c r="N7" s="41"/>
      <c r="O7" s="41"/>
    </row>
    <row r="8" spans="2:15" ht="32.25" customHeight="1">
      <c r="B8" s="42" t="s">
        <v>30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2" t="s">
        <v>29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7"/>
  <sheetViews>
    <sheetView tabSelected="1" workbookViewId="0">
      <selection activeCell="B37" sqref="B37:K37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4.7109375" style="1" customWidth="1"/>
    <col min="6" max="6" width="14" style="1" customWidth="1"/>
    <col min="7" max="7" width="13.5703125" style="1" customWidth="1"/>
    <col min="8" max="8" width="12.85546875" style="1" customWidth="1"/>
    <col min="9" max="9" width="11.7109375" style="1" customWidth="1"/>
    <col min="10" max="10" width="12" style="1" customWidth="1"/>
    <col min="11" max="11" width="12.7109375" style="1" customWidth="1"/>
    <col min="12" max="16384" width="9.140625" style="1"/>
  </cols>
  <sheetData>
    <row r="2" spans="1:15" ht="18.600000000000001" customHeight="1">
      <c r="A2" s="48" t="s">
        <v>76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>
      <c r="J3" s="59" t="s">
        <v>45</v>
      </c>
      <c r="K3" s="59"/>
    </row>
    <row r="4" spans="1:15" ht="13.9" customHeight="1">
      <c r="A4" s="41" t="s">
        <v>1</v>
      </c>
      <c r="B4" s="41" t="s">
        <v>46</v>
      </c>
      <c r="C4" s="49" t="s">
        <v>47</v>
      </c>
      <c r="D4" s="41" t="s">
        <v>2</v>
      </c>
      <c r="E4" s="41"/>
      <c r="F4" s="41"/>
      <c r="G4" s="41"/>
      <c r="H4" s="41" t="s">
        <v>2</v>
      </c>
      <c r="I4" s="41"/>
      <c r="J4" s="41"/>
      <c r="K4" s="41"/>
    </row>
    <row r="5" spans="1:15" ht="15" customHeight="1">
      <c r="A5" s="41"/>
      <c r="B5" s="41"/>
      <c r="C5" s="50"/>
      <c r="D5" s="43" t="s">
        <v>35</v>
      </c>
      <c r="E5" s="41" t="s">
        <v>0</v>
      </c>
      <c r="F5" s="41"/>
      <c r="G5" s="41"/>
      <c r="H5" s="43" t="s">
        <v>35</v>
      </c>
      <c r="I5" s="41" t="s">
        <v>0</v>
      </c>
      <c r="J5" s="41"/>
      <c r="K5" s="41"/>
    </row>
    <row r="6" spans="1:15" ht="34.9" customHeight="1">
      <c r="A6" s="41"/>
      <c r="B6" s="41"/>
      <c r="C6" s="51"/>
      <c r="D6" s="45"/>
      <c r="E6" s="30" t="s">
        <v>31</v>
      </c>
      <c r="F6" s="30" t="s">
        <v>32</v>
      </c>
      <c r="G6" s="30" t="s">
        <v>33</v>
      </c>
      <c r="H6" s="45"/>
      <c r="I6" s="30" t="s">
        <v>31</v>
      </c>
      <c r="J6" s="30" t="s">
        <v>32</v>
      </c>
      <c r="K6" s="30" t="s">
        <v>33</v>
      </c>
      <c r="O6" s="40"/>
    </row>
    <row r="7" spans="1:15">
      <c r="A7" s="41"/>
      <c r="B7" s="41"/>
      <c r="C7" s="17"/>
      <c r="D7" s="41" t="s">
        <v>77</v>
      </c>
      <c r="E7" s="41"/>
      <c r="F7" s="41"/>
      <c r="G7" s="41"/>
      <c r="H7" s="41" t="s">
        <v>78</v>
      </c>
      <c r="I7" s="41"/>
      <c r="J7" s="41"/>
      <c r="K7" s="41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1" si="0">E8+F8+G8</f>
        <v>200000</v>
      </c>
      <c r="E8" s="20"/>
      <c r="F8" s="20"/>
      <c r="G8" s="20">
        <v>200000</v>
      </c>
      <c r="H8" s="20">
        <f>I8+J8+K8</f>
        <v>31600</v>
      </c>
      <c r="I8" s="20"/>
      <c r="J8" s="20"/>
      <c r="K8" s="20">
        <v>31600</v>
      </c>
    </row>
    <row r="9" spans="1:15" ht="46.15" customHeight="1">
      <c r="A9" s="22">
        <v>2</v>
      </c>
      <c r="B9" s="4" t="s">
        <v>62</v>
      </c>
      <c r="C9" s="5"/>
      <c r="D9" s="20">
        <f t="shared" si="0"/>
        <v>89940670</v>
      </c>
      <c r="E9" s="20">
        <f t="shared" ref="E9:K9" si="1">E10+E11+E12</f>
        <v>83653665</v>
      </c>
      <c r="F9" s="20">
        <f t="shared" si="1"/>
        <v>5257005</v>
      </c>
      <c r="G9" s="20">
        <f t="shared" si="1"/>
        <v>1030000</v>
      </c>
      <c r="H9" s="20">
        <f t="shared" si="1"/>
        <v>980430.94</v>
      </c>
      <c r="I9" s="20">
        <f t="shared" si="1"/>
        <v>931200</v>
      </c>
      <c r="J9" s="20">
        <f t="shared" si="1"/>
        <v>41178.559999999998</v>
      </c>
      <c r="K9" s="20">
        <f t="shared" si="1"/>
        <v>8052.38</v>
      </c>
    </row>
    <row r="10" spans="1:15" ht="32.450000000000003" customHeight="1">
      <c r="A10" s="55"/>
      <c r="B10" s="60"/>
      <c r="C10" s="24" t="s">
        <v>49</v>
      </c>
      <c r="D10" s="18">
        <f t="shared" si="0"/>
        <v>0</v>
      </c>
      <c r="E10" s="18">
        <v>0</v>
      </c>
      <c r="F10" s="18">
        <v>0</v>
      </c>
      <c r="G10" s="18">
        <v>0</v>
      </c>
      <c r="H10" s="18">
        <f>I10+J10+K10</f>
        <v>0</v>
      </c>
      <c r="I10" s="18">
        <v>0</v>
      </c>
      <c r="J10" s="18">
        <v>0</v>
      </c>
      <c r="K10" s="18">
        <v>0</v>
      </c>
    </row>
    <row r="11" spans="1:15" ht="48.6" customHeight="1">
      <c r="A11" s="63"/>
      <c r="B11" s="61"/>
      <c r="C11" s="24" t="s">
        <v>50</v>
      </c>
      <c r="D11" s="18">
        <f t="shared" si="0"/>
        <v>125000</v>
      </c>
      <c r="E11" s="18"/>
      <c r="F11" s="18">
        <v>95000</v>
      </c>
      <c r="G11" s="18">
        <v>30000</v>
      </c>
      <c r="H11" s="18">
        <f>I11+J11+K11</f>
        <v>10430.94</v>
      </c>
      <c r="I11" s="3"/>
      <c r="J11" s="3">
        <v>6258.56</v>
      </c>
      <c r="K11" s="3">
        <v>4172.38</v>
      </c>
    </row>
    <row r="12" spans="1:15" ht="43.15" customHeight="1">
      <c r="A12" s="56"/>
      <c r="B12" s="62"/>
      <c r="C12" s="25" t="s">
        <v>51</v>
      </c>
      <c r="D12" s="18">
        <f>E12+F12+G12</f>
        <v>89815670</v>
      </c>
      <c r="E12" s="18">
        <v>83653665</v>
      </c>
      <c r="F12" s="18">
        <v>5162005</v>
      </c>
      <c r="G12" s="18">
        <v>1000000</v>
      </c>
      <c r="H12" s="18">
        <f>I12+J12+K12</f>
        <v>970000</v>
      </c>
      <c r="I12" s="3">
        <v>931200</v>
      </c>
      <c r="J12" s="18">
        <v>34920</v>
      </c>
      <c r="K12" s="18">
        <v>3880</v>
      </c>
    </row>
    <row r="13" spans="1:15" ht="86.45" customHeight="1">
      <c r="A13" s="22">
        <v>3</v>
      </c>
      <c r="B13" s="26" t="s">
        <v>63</v>
      </c>
      <c r="C13" s="14"/>
      <c r="D13" s="20">
        <f t="shared" ref="D13:K13" si="2">D14+D15</f>
        <v>350000</v>
      </c>
      <c r="E13" s="20">
        <f t="shared" si="2"/>
        <v>0</v>
      </c>
      <c r="F13" s="20">
        <f t="shared" si="2"/>
        <v>0</v>
      </c>
      <c r="G13" s="20">
        <f>G14+G15</f>
        <v>350000</v>
      </c>
      <c r="H13" s="20">
        <f t="shared" si="2"/>
        <v>2663</v>
      </c>
      <c r="I13" s="20">
        <f t="shared" si="2"/>
        <v>0</v>
      </c>
      <c r="J13" s="20">
        <f t="shared" si="2"/>
        <v>0</v>
      </c>
      <c r="K13" s="20">
        <f t="shared" si="2"/>
        <v>2663</v>
      </c>
    </row>
    <row r="14" spans="1:15" ht="46.9" customHeight="1">
      <c r="A14" s="55"/>
      <c r="B14" s="53"/>
      <c r="C14" s="27" t="s">
        <v>52</v>
      </c>
      <c r="D14" s="18">
        <f>E14+F14+G14</f>
        <v>0</v>
      </c>
      <c r="E14" s="18"/>
      <c r="F14" s="18"/>
      <c r="G14" s="18">
        <v>0</v>
      </c>
      <c r="H14" s="18">
        <f>I14+J14+K14</f>
        <v>0</v>
      </c>
      <c r="I14" s="18"/>
      <c r="J14" s="18"/>
      <c r="K14" s="18">
        <v>0</v>
      </c>
    </row>
    <row r="15" spans="1:15" ht="20.45" customHeight="1">
      <c r="A15" s="56"/>
      <c r="B15" s="54"/>
      <c r="C15" s="5" t="s">
        <v>53</v>
      </c>
      <c r="D15" s="18">
        <f>E15+F15+G15</f>
        <v>350000</v>
      </c>
      <c r="E15" s="18"/>
      <c r="F15" s="18"/>
      <c r="G15" s="18">
        <v>350000</v>
      </c>
      <c r="H15" s="18">
        <f>I15+J15+K15</f>
        <v>2663</v>
      </c>
      <c r="I15" s="18"/>
      <c r="J15" s="18"/>
      <c r="K15" s="18">
        <v>2663</v>
      </c>
    </row>
    <row r="16" spans="1:15" ht="28.15" customHeight="1">
      <c r="A16" s="9">
        <v>4</v>
      </c>
      <c r="B16" s="4" t="s">
        <v>54</v>
      </c>
      <c r="D16" s="20">
        <f t="shared" ref="D16:K16" si="3">D17</f>
        <v>200000</v>
      </c>
      <c r="E16" s="20">
        <f t="shared" si="3"/>
        <v>0</v>
      </c>
      <c r="F16" s="20">
        <f t="shared" si="3"/>
        <v>0</v>
      </c>
      <c r="G16" s="20">
        <f t="shared" si="3"/>
        <v>200000</v>
      </c>
      <c r="H16" s="20">
        <f t="shared" si="3"/>
        <v>43440.75</v>
      </c>
      <c r="I16" s="20">
        <f t="shared" si="3"/>
        <v>0</v>
      </c>
      <c r="J16" s="20">
        <f t="shared" si="3"/>
        <v>0</v>
      </c>
      <c r="K16" s="20">
        <f t="shared" si="3"/>
        <v>43440.75</v>
      </c>
    </row>
    <row r="17" spans="1:11" ht="28.15" customHeight="1">
      <c r="A17" s="33"/>
      <c r="B17" s="34"/>
      <c r="C17" s="5" t="s">
        <v>43</v>
      </c>
      <c r="D17" s="18">
        <f>E17+F17+G17</f>
        <v>200000</v>
      </c>
      <c r="E17" s="3"/>
      <c r="F17" s="3"/>
      <c r="G17" s="18">
        <v>200000</v>
      </c>
      <c r="H17" s="18">
        <f>I17+J17+K17</f>
        <v>43440.75</v>
      </c>
      <c r="I17" s="3"/>
      <c r="J17" s="3"/>
      <c r="K17" s="18">
        <v>43440.75</v>
      </c>
    </row>
    <row r="18" spans="1:11" ht="45" customHeight="1">
      <c r="A18" s="22">
        <v>5</v>
      </c>
      <c r="B18" s="26" t="s">
        <v>64</v>
      </c>
      <c r="C18" s="5"/>
      <c r="D18" s="20">
        <f>D19+D20+D21+D22+D23</f>
        <v>29659915</v>
      </c>
      <c r="E18" s="20">
        <f t="shared" ref="E18:J18" si="4">E19+E20+E23</f>
        <v>0</v>
      </c>
      <c r="F18" s="20">
        <f>F19+F20+F21+F22+F23</f>
        <v>0</v>
      </c>
      <c r="G18" s="20">
        <f>G19+G20+G21+G22+G23</f>
        <v>29659915</v>
      </c>
      <c r="H18" s="20">
        <f>H19+H20+H21+H22+H23</f>
        <v>7033904.7300000004</v>
      </c>
      <c r="I18" s="15">
        <f t="shared" si="4"/>
        <v>0</v>
      </c>
      <c r="J18" s="15">
        <f t="shared" si="4"/>
        <v>0</v>
      </c>
      <c r="K18" s="20">
        <f>K19+K20+K21+K22+K23</f>
        <v>7033904.7300000004</v>
      </c>
    </row>
    <row r="19" spans="1:11" ht="31.15" customHeight="1">
      <c r="A19" s="60"/>
      <c r="B19" s="53"/>
      <c r="C19" s="28" t="s">
        <v>55</v>
      </c>
      <c r="D19" s="18">
        <f>E19+F19+G19</f>
        <v>8900000</v>
      </c>
      <c r="E19" s="18"/>
      <c r="F19" s="18"/>
      <c r="G19" s="18">
        <v>8900000</v>
      </c>
      <c r="H19" s="18">
        <f>I19+J19+K19</f>
        <v>1846030.99</v>
      </c>
      <c r="I19" s="18"/>
      <c r="J19" s="18"/>
      <c r="K19" s="18">
        <v>1846030.99</v>
      </c>
    </row>
    <row r="20" spans="1:11" ht="31.9" customHeight="1">
      <c r="A20" s="61"/>
      <c r="B20" s="66"/>
      <c r="C20" s="28" t="s">
        <v>56</v>
      </c>
      <c r="D20" s="18">
        <f>E20+F20+G20</f>
        <v>14260000</v>
      </c>
      <c r="E20" s="18"/>
      <c r="F20" s="18"/>
      <c r="G20" s="18">
        <v>14260000</v>
      </c>
      <c r="H20" s="18">
        <f>I20+J20+K20</f>
        <v>4392707.45</v>
      </c>
      <c r="I20" s="18"/>
      <c r="J20" s="18"/>
      <c r="K20" s="18">
        <v>4392707.45</v>
      </c>
    </row>
    <row r="21" spans="1:11" ht="31.9" customHeight="1">
      <c r="A21" s="61"/>
      <c r="B21" s="66"/>
      <c r="C21" s="28" t="s">
        <v>74</v>
      </c>
      <c r="D21" s="18">
        <f t="shared" ref="D21:D22" si="5">E21+F21+G21</f>
        <v>899915</v>
      </c>
      <c r="E21" s="18"/>
      <c r="F21" s="18"/>
      <c r="G21" s="18">
        <v>899915</v>
      </c>
      <c r="H21" s="18">
        <f t="shared" ref="H21:H22" si="6">I21+J21+K21</f>
        <v>0</v>
      </c>
      <c r="I21" s="18"/>
      <c r="J21" s="18"/>
      <c r="K21" s="18"/>
    </row>
    <row r="22" spans="1:11" ht="31.9" customHeight="1">
      <c r="A22" s="61"/>
      <c r="B22" s="66"/>
      <c r="C22" s="28" t="s">
        <v>75</v>
      </c>
      <c r="D22" s="18">
        <f t="shared" si="5"/>
        <v>0</v>
      </c>
      <c r="E22" s="18"/>
      <c r="F22" s="18"/>
      <c r="G22" s="18"/>
      <c r="H22" s="18">
        <f t="shared" si="6"/>
        <v>0</v>
      </c>
      <c r="I22" s="18"/>
      <c r="J22" s="18"/>
      <c r="K22" s="18"/>
    </row>
    <row r="23" spans="1:11" ht="21" customHeight="1">
      <c r="A23" s="62"/>
      <c r="B23" s="54"/>
      <c r="C23" s="5" t="s">
        <v>53</v>
      </c>
      <c r="D23" s="18">
        <f>E23+F23+G23</f>
        <v>5600000</v>
      </c>
      <c r="E23" s="18"/>
      <c r="F23" s="18"/>
      <c r="G23" s="18">
        <v>5600000</v>
      </c>
      <c r="H23" s="18">
        <f>I23+J23+K23</f>
        <v>795166.29</v>
      </c>
      <c r="I23" s="18"/>
      <c r="J23" s="18"/>
      <c r="K23" s="18">
        <v>795166.29</v>
      </c>
    </row>
    <row r="24" spans="1:11" ht="58.5" customHeight="1">
      <c r="A24" s="22">
        <v>6</v>
      </c>
      <c r="B24" s="4" t="s">
        <v>65</v>
      </c>
      <c r="C24" s="5"/>
      <c r="D24" s="20">
        <f t="shared" ref="D24:K24" si="7">D25+D26</f>
        <v>3200000</v>
      </c>
      <c r="E24" s="20">
        <f t="shared" si="7"/>
        <v>0</v>
      </c>
      <c r="F24" s="20">
        <f t="shared" si="7"/>
        <v>0</v>
      </c>
      <c r="G24" s="20">
        <f t="shared" si="7"/>
        <v>3200000</v>
      </c>
      <c r="H24" s="20">
        <f t="shared" si="7"/>
        <v>810000</v>
      </c>
      <c r="I24" s="20">
        <f t="shared" si="7"/>
        <v>0</v>
      </c>
      <c r="J24" s="20">
        <f t="shared" si="7"/>
        <v>0</v>
      </c>
      <c r="K24" s="20">
        <f t="shared" si="7"/>
        <v>810000</v>
      </c>
    </row>
    <row r="25" spans="1:11" ht="46.15" customHeight="1">
      <c r="A25" s="60"/>
      <c r="B25" s="60"/>
      <c r="C25" s="28" t="s">
        <v>57</v>
      </c>
      <c r="D25" s="18">
        <f>E25+F25+G25</f>
        <v>0</v>
      </c>
      <c r="E25" s="18"/>
      <c r="F25" s="18"/>
      <c r="G25" s="18">
        <v>0</v>
      </c>
      <c r="H25" s="18">
        <f>I25+J25+K25</f>
        <v>0</v>
      </c>
      <c r="I25" s="18"/>
      <c r="J25" s="18"/>
      <c r="K25" s="18">
        <v>0</v>
      </c>
    </row>
    <row r="26" spans="1:11" ht="70.150000000000006" customHeight="1">
      <c r="A26" s="62"/>
      <c r="B26" s="62"/>
      <c r="C26" s="16" t="s">
        <v>58</v>
      </c>
      <c r="D26" s="18">
        <f>E26+F26+G26</f>
        <v>3200000</v>
      </c>
      <c r="E26" s="18"/>
      <c r="F26" s="18"/>
      <c r="G26" s="18">
        <v>3200000</v>
      </c>
      <c r="H26" s="18">
        <f>I26+J26+K26</f>
        <v>810000</v>
      </c>
      <c r="I26" s="18"/>
      <c r="J26" s="18"/>
      <c r="K26" s="18">
        <v>810000</v>
      </c>
    </row>
    <row r="27" spans="1:11" ht="44.45" customHeight="1">
      <c r="A27" s="21">
        <v>7</v>
      </c>
      <c r="B27" s="26" t="s">
        <v>66</v>
      </c>
      <c r="C27" s="31" t="s">
        <v>59</v>
      </c>
      <c r="D27" s="20">
        <f>E27+F27+G27</f>
        <v>400000</v>
      </c>
      <c r="E27" s="20"/>
      <c r="F27" s="20"/>
      <c r="G27" s="20">
        <v>400000</v>
      </c>
      <c r="H27" s="20">
        <f>I27+J27+K27</f>
        <v>56206.98</v>
      </c>
      <c r="I27" s="20"/>
      <c r="J27" s="20"/>
      <c r="K27" s="20">
        <v>56206.98</v>
      </c>
    </row>
    <row r="28" spans="1:11" ht="45.6" customHeight="1">
      <c r="A28" s="21">
        <v>8</v>
      </c>
      <c r="B28" s="26" t="s">
        <v>67</v>
      </c>
      <c r="C28" s="29"/>
      <c r="D28" s="20">
        <f t="shared" ref="D28:K28" si="8">D29+D30</f>
        <v>109604268</v>
      </c>
      <c r="E28" s="20">
        <f t="shared" si="8"/>
        <v>0</v>
      </c>
      <c r="F28" s="20">
        <f t="shared" si="8"/>
        <v>86263268</v>
      </c>
      <c r="G28" s="20">
        <f t="shared" si="8"/>
        <v>23341000</v>
      </c>
      <c r="H28" s="20">
        <f t="shared" si="8"/>
        <v>6801216.5699999994</v>
      </c>
      <c r="I28" s="20">
        <f t="shared" si="8"/>
        <v>0</v>
      </c>
      <c r="J28" s="20">
        <f t="shared" si="8"/>
        <v>0</v>
      </c>
      <c r="K28" s="20">
        <f t="shared" si="8"/>
        <v>6801216.5699999994</v>
      </c>
    </row>
    <row r="29" spans="1:11" ht="30.6" customHeight="1">
      <c r="A29" s="60"/>
      <c r="B29" s="67"/>
      <c r="C29" s="28" t="s">
        <v>60</v>
      </c>
      <c r="D29" s="18">
        <f>E29+F29+G29</f>
        <v>107804268</v>
      </c>
      <c r="E29" s="18"/>
      <c r="F29" s="18">
        <v>86263268</v>
      </c>
      <c r="G29" s="18">
        <v>21541000</v>
      </c>
      <c r="H29" s="3">
        <f>I29+J29+K29</f>
        <v>6406688.9299999997</v>
      </c>
      <c r="I29" s="18"/>
      <c r="J29" s="18"/>
      <c r="K29" s="3">
        <v>6406688.9299999997</v>
      </c>
    </row>
    <row r="30" spans="1:11" ht="21.6" customHeight="1">
      <c r="A30" s="62"/>
      <c r="B30" s="68"/>
      <c r="C30" s="5" t="s">
        <v>53</v>
      </c>
      <c r="D30" s="18">
        <f>E30+F30+G30</f>
        <v>1800000</v>
      </c>
      <c r="E30" s="3"/>
      <c r="F30" s="3"/>
      <c r="G30" s="18">
        <v>1800000</v>
      </c>
      <c r="H30" s="18">
        <f>I30+J30+K30</f>
        <v>394527.64</v>
      </c>
      <c r="I30" s="3"/>
      <c r="J30" s="3"/>
      <c r="K30" s="18">
        <v>394527.64</v>
      </c>
    </row>
    <row r="31" spans="1:11" ht="58.5" customHeight="1">
      <c r="A31" s="35">
        <v>9</v>
      </c>
      <c r="B31" s="36" t="s">
        <v>70</v>
      </c>
      <c r="C31" s="37" t="s">
        <v>71</v>
      </c>
      <c r="D31" s="20">
        <f>E31+F31+G31</f>
        <v>7926876</v>
      </c>
      <c r="E31" s="15">
        <v>2074936</v>
      </c>
      <c r="F31" s="20">
        <v>5686456</v>
      </c>
      <c r="G31" s="20">
        <v>165484</v>
      </c>
      <c r="H31" s="20">
        <f>I31+J31+K31</f>
        <v>0</v>
      </c>
      <c r="I31" s="15"/>
      <c r="J31" s="15"/>
      <c r="K31" s="20">
        <v>0</v>
      </c>
    </row>
    <row r="32" spans="1:11" ht="48" customHeight="1">
      <c r="A32" s="22">
        <v>10</v>
      </c>
      <c r="B32" s="38" t="s">
        <v>72</v>
      </c>
      <c r="C32" s="39" t="s">
        <v>73</v>
      </c>
      <c r="D32" s="20">
        <f>E32+F32+G32</f>
        <v>230000</v>
      </c>
      <c r="E32" s="15"/>
      <c r="F32" s="20"/>
      <c r="G32" s="20">
        <v>230000</v>
      </c>
      <c r="H32" s="20">
        <f>I32+J32+K32</f>
        <v>150000</v>
      </c>
      <c r="I32" s="15"/>
      <c r="J32" s="15"/>
      <c r="K32" s="20">
        <v>150000</v>
      </c>
    </row>
    <row r="33" spans="1:11" ht="21.6" customHeight="1">
      <c r="A33" s="32"/>
      <c r="B33" s="57" t="s">
        <v>69</v>
      </c>
      <c r="C33" s="58"/>
      <c r="D33" s="20">
        <f>D8+D9+D13+D16+D18+D24+D27+D28+D31+D32</f>
        <v>241711729</v>
      </c>
      <c r="E33" s="20">
        <f>E8+E9+E13+E16+E18+E24+E27+E28+E31+E32</f>
        <v>85728601</v>
      </c>
      <c r="F33" s="20">
        <f>F8+F9+F13+F16+F18+F24+F27+F28+F31+F32</f>
        <v>97206729</v>
      </c>
      <c r="G33" s="20">
        <f>G8+G9+G13+G16+G18+G24+G27+G28+G31+G32</f>
        <v>58776399</v>
      </c>
      <c r="H33" s="20">
        <f>H8+H9+H13+H16+H18+H24+H27+H28+H31+H32</f>
        <v>15909462.969999999</v>
      </c>
      <c r="I33" s="20">
        <f>I8+I9+I13+I16+I18+I24+I27+I28+I31+I32</f>
        <v>931200</v>
      </c>
      <c r="J33" s="20">
        <f>J8+J9+J13+J16+J18+J24+J27+J28+J31+J32</f>
        <v>41178.559999999998</v>
      </c>
      <c r="K33" s="20">
        <f>K8+K9+K13+K16+K18+K24+K27+K28+K31+K32</f>
        <v>14937084.41</v>
      </c>
    </row>
    <row r="34" spans="1:11" ht="21.6" customHeight="1">
      <c r="A34" s="12"/>
      <c r="B34" s="64" t="s">
        <v>61</v>
      </c>
      <c r="C34" s="65"/>
      <c r="D34" s="18">
        <f>E34+F34+G34</f>
        <v>17051968</v>
      </c>
      <c r="E34" s="3"/>
      <c r="F34" s="3"/>
      <c r="G34" s="18">
        <v>17051968</v>
      </c>
      <c r="H34" s="18">
        <f>I34+J34+K34</f>
        <v>4678550.51</v>
      </c>
      <c r="I34" s="3"/>
      <c r="J34" s="3"/>
      <c r="K34" s="18">
        <v>4678550.51</v>
      </c>
    </row>
    <row r="35" spans="1:11" ht="28.15" customHeight="1">
      <c r="A35" s="23"/>
      <c r="B35" s="57" t="s">
        <v>68</v>
      </c>
      <c r="C35" s="58"/>
      <c r="D35" s="20">
        <f t="shared" ref="D35:K35" si="9">D33+D34</f>
        <v>258763697</v>
      </c>
      <c r="E35" s="20">
        <f t="shared" si="9"/>
        <v>85728601</v>
      </c>
      <c r="F35" s="20">
        <f t="shared" si="9"/>
        <v>97206729</v>
      </c>
      <c r="G35" s="20">
        <f t="shared" si="9"/>
        <v>75828367</v>
      </c>
      <c r="H35" s="20">
        <f t="shared" si="9"/>
        <v>20588013.479999997</v>
      </c>
      <c r="I35" s="20">
        <f t="shared" si="9"/>
        <v>931200</v>
      </c>
      <c r="J35" s="20">
        <f t="shared" si="9"/>
        <v>41178.559999999998</v>
      </c>
      <c r="K35" s="20">
        <f t="shared" si="9"/>
        <v>19615634.920000002</v>
      </c>
    </row>
    <row r="37" spans="1:11" ht="57.6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</row>
  </sheetData>
  <mergeCells count="27">
    <mergeCell ref="J3:K3"/>
    <mergeCell ref="B10:B12"/>
    <mergeCell ref="A10:A12"/>
    <mergeCell ref="B34:C34"/>
    <mergeCell ref="B19:B23"/>
    <mergeCell ref="A19:A23"/>
    <mergeCell ref="B25:B26"/>
    <mergeCell ref="A25:A26"/>
    <mergeCell ref="B29:B30"/>
    <mergeCell ref="A29:A30"/>
    <mergeCell ref="B33:C33"/>
    <mergeCell ref="A2:K2"/>
    <mergeCell ref="B37:K37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4:B15"/>
    <mergeCell ref="A14:A15"/>
    <mergeCell ref="B35:C35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2023-04-06T10:23:45Z</dcterms:modified>
</cp:coreProperties>
</file>