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 firstSheet="2" activeTab="7"/>
  </bookViews>
  <sheets>
    <sheet name="Приложение 1" sheetId="5" r:id="rId1"/>
    <sheet name="Приложение2" sheetId="15" r:id="rId2"/>
    <sheet name="Приложение 3" sheetId="16" r:id="rId3"/>
    <sheet name="Приложение 4" sheetId="12" r:id="rId4"/>
    <sheet name="Приложение 5" sheetId="17" r:id="rId5"/>
    <sheet name="Приложение 6" sheetId="7" r:id="rId6"/>
    <sheet name="Приложение 7" sheetId="18" r:id="rId7"/>
    <sheet name="Приложение 8" sheetId="8" r:id="rId8"/>
  </sheets>
  <externalReferences>
    <externalReference r:id="rId9"/>
    <externalReference r:id="rId10"/>
  </externalReferences>
  <definedNames>
    <definedName name="_xlnm.Print_Titles" localSheetId="0">'Приложение 1'!$10:$10</definedName>
    <definedName name="_xlnm.Print_Area" localSheetId="2">'Приложение 3'!$A$1:$E$123</definedName>
    <definedName name="_xlnm.Print_Area" localSheetId="4">'Приложение 5'!$A$1:$H$59</definedName>
    <definedName name="_xlnm.Print_Area" localSheetId="6">'Приложение 7'!$A$1:$E$45</definedName>
  </definedNames>
  <calcPr calcId="125725"/>
</workbook>
</file>

<file path=xl/calcChain.xml><?xml version="1.0" encoding="utf-8"?>
<calcChain xmlns="http://schemas.openxmlformats.org/spreadsheetml/2006/main">
  <c r="E45" i="18"/>
  <c r="D45"/>
  <c r="E41"/>
  <c r="D41"/>
  <c r="E39"/>
  <c r="D39"/>
  <c r="E36"/>
  <c r="D36"/>
  <c r="E34"/>
  <c r="D34"/>
  <c r="E29"/>
  <c r="D29"/>
  <c r="E25"/>
  <c r="D25"/>
  <c r="E23"/>
  <c r="D23"/>
  <c r="E16"/>
  <c r="E44" s="1"/>
  <c r="D16"/>
  <c r="D44" s="1"/>
  <c r="H59" i="17" l="1"/>
  <c r="G59"/>
  <c r="H55"/>
  <c r="G55"/>
  <c r="H52"/>
  <c r="G52"/>
  <c r="H49"/>
  <c r="G49"/>
  <c r="H46"/>
  <c r="G46"/>
  <c r="H37"/>
  <c r="G37"/>
  <c r="H30"/>
  <c r="G30"/>
  <c r="H27"/>
  <c r="G27"/>
  <c r="H15"/>
  <c r="G15"/>
  <c r="H14"/>
  <c r="H58" s="1"/>
  <c r="E120" i="16"/>
  <c r="D120"/>
  <c r="E118"/>
  <c r="D118"/>
  <c r="E116"/>
  <c r="D116"/>
  <c r="E114"/>
  <c r="D114"/>
  <c r="E112"/>
  <c r="D112"/>
  <c r="E108"/>
  <c r="D108"/>
  <c r="E106"/>
  <c r="D106"/>
  <c r="E104"/>
  <c r="E103" s="1"/>
  <c r="D104"/>
  <c r="D103" s="1"/>
  <c r="E100"/>
  <c r="E99" s="1"/>
  <c r="E98" s="1"/>
  <c r="D100"/>
  <c r="D99"/>
  <c r="D98" s="1"/>
  <c r="E96"/>
  <c r="D96"/>
  <c r="D95" s="1"/>
  <c r="D94" s="1"/>
  <c r="E95"/>
  <c r="E94" s="1"/>
  <c r="E92"/>
  <c r="D92"/>
  <c r="E91"/>
  <c r="D91"/>
  <c r="E89"/>
  <c r="E88" s="1"/>
  <c r="E87" s="1"/>
  <c r="E86" s="1"/>
  <c r="D89"/>
  <c r="D88"/>
  <c r="D87" s="1"/>
  <c r="D86" s="1"/>
  <c r="E84"/>
  <c r="E83" s="1"/>
  <c r="D84"/>
  <c r="D83"/>
  <c r="E82"/>
  <c r="D82"/>
  <c r="E80"/>
  <c r="D80"/>
  <c r="D79" s="1"/>
  <c r="D78" s="1"/>
  <c r="D77" s="1"/>
  <c r="E79"/>
  <c r="E78" s="1"/>
  <c r="E75"/>
  <c r="E72" s="1"/>
  <c r="D75"/>
  <c r="D73"/>
  <c r="D72"/>
  <c r="D71" s="1"/>
  <c r="E69"/>
  <c r="D69"/>
  <c r="D68" s="1"/>
  <c r="E68"/>
  <c r="E66"/>
  <c r="D66"/>
  <c r="D65" s="1"/>
  <c r="D64" s="1"/>
  <c r="E65"/>
  <c r="E64" s="1"/>
  <c r="E60"/>
  <c r="E59" s="1"/>
  <c r="D60"/>
  <c r="D59"/>
  <c r="D58"/>
  <c r="E55"/>
  <c r="E54" s="1"/>
  <c r="D55"/>
  <c r="D54"/>
  <c r="E52"/>
  <c r="E51" s="1"/>
  <c r="E50" s="1"/>
  <c r="E49" s="1"/>
  <c r="D52"/>
  <c r="D51"/>
  <c r="D50" s="1"/>
  <c r="D49" s="1"/>
  <c r="E47"/>
  <c r="D47"/>
  <c r="E46"/>
  <c r="D46"/>
  <c r="E45"/>
  <c r="E44" s="1"/>
  <c r="D45"/>
  <c r="D44"/>
  <c r="E42"/>
  <c r="E41" s="1"/>
  <c r="D42"/>
  <c r="D41"/>
  <c r="D40"/>
  <c r="E38"/>
  <c r="D38"/>
  <c r="D37" s="1"/>
  <c r="D36" s="1"/>
  <c r="D35" s="1"/>
  <c r="E37"/>
  <c r="E36" s="1"/>
  <c r="E33"/>
  <c r="D33"/>
  <c r="D32" s="1"/>
  <c r="D31" s="1"/>
  <c r="E32"/>
  <c r="E31" s="1"/>
  <c r="E29"/>
  <c r="E28" s="1"/>
  <c r="E27" s="1"/>
  <c r="D29"/>
  <c r="D28"/>
  <c r="D27" s="1"/>
  <c r="E25"/>
  <c r="D25"/>
  <c r="D24" s="1"/>
  <c r="D23" s="1"/>
  <c r="D22" s="1"/>
  <c r="E24"/>
  <c r="E23" s="1"/>
  <c r="D20"/>
  <c r="D19"/>
  <c r="D18" s="1"/>
  <c r="D17" s="1"/>
  <c r="E15"/>
  <c r="D15"/>
  <c r="E12"/>
  <c r="E11" s="1"/>
  <c r="E10" s="1"/>
  <c r="E9" s="1"/>
  <c r="D12"/>
  <c r="D11"/>
  <c r="D10" s="1"/>
  <c r="D9" s="1"/>
  <c r="C39" i="5"/>
  <c r="C59"/>
  <c r="D62" i="15"/>
  <c r="H77" i="12"/>
  <c r="G77"/>
  <c r="G52"/>
  <c r="G15"/>
  <c r="D164" i="15"/>
  <c r="D158"/>
  <c r="H65" i="12"/>
  <c r="G65"/>
  <c r="D21" i="15"/>
  <c r="C64" i="5"/>
  <c r="D30" i="7"/>
  <c r="D53" i="15"/>
  <c r="D19"/>
  <c r="D18" s="1"/>
  <c r="H70" i="12"/>
  <c r="G70"/>
  <c r="G14" i="17" l="1"/>
  <c r="G58" s="1"/>
  <c r="E22" i="16"/>
  <c r="E77"/>
  <c r="D57"/>
  <c r="D102" s="1"/>
  <c r="D123" s="1"/>
  <c r="E40"/>
  <c r="E35" s="1"/>
  <c r="E58"/>
  <c r="E71"/>
  <c r="D17" i="15"/>
  <c r="C27" i="5"/>
  <c r="C45"/>
  <c r="C43"/>
  <c r="C36"/>
  <c r="C37"/>
  <c r="C32"/>
  <c r="C28"/>
  <c r="G42" i="12"/>
  <c r="D126" i="15"/>
  <c r="C53" i="5"/>
  <c r="C56"/>
  <c r="C57"/>
  <c r="E102" i="16" l="1"/>
  <c r="E123" s="1"/>
  <c r="E57"/>
  <c r="C42" i="5"/>
  <c r="H82" i="12"/>
  <c r="D97" i="15"/>
  <c r="D36" i="7"/>
  <c r="G82" i="12"/>
  <c r="H72" l="1"/>
  <c r="G72"/>
  <c r="D37" i="15"/>
  <c r="H52" i="12"/>
  <c r="H42"/>
  <c r="D130" i="15" l="1"/>
  <c r="D125" s="1"/>
  <c r="C69" i="5"/>
  <c r="D142" i="15"/>
  <c r="D140" l="1"/>
  <c r="D144"/>
  <c r="D43" i="7" l="1"/>
  <c r="D51" i="15"/>
  <c r="D50" s="1"/>
  <c r="D118"/>
  <c r="D116" l="1"/>
  <c r="D115" l="1"/>
  <c r="D114" s="1"/>
  <c r="D113" s="1"/>
  <c r="D31"/>
  <c r="D170" l="1"/>
  <c r="C34" i="5" l="1"/>
  <c r="D16" i="7"/>
  <c r="D174" i="15"/>
  <c r="H15" i="12"/>
  <c r="D138" i="15" l="1"/>
  <c r="D137" s="1"/>
  <c r="D136" l="1"/>
  <c r="D102"/>
  <c r="D100" l="1"/>
  <c r="D101"/>
  <c r="D91"/>
  <c r="D90" s="1"/>
  <c r="D89" s="1"/>
  <c r="D69"/>
  <c r="D68" s="1"/>
  <c r="D26"/>
  <c r="D25" s="1"/>
  <c r="D24" s="1"/>
  <c r="D23" s="1"/>
  <c r="C48" i="5" l="1"/>
  <c r="D24" i="7" l="1"/>
  <c r="D34"/>
  <c r="D46" i="15"/>
  <c r="D162"/>
  <c r="D87"/>
  <c r="D86" s="1"/>
  <c r="D85" s="1"/>
  <c r="D61" l="1"/>
  <c r="H14" i="12"/>
  <c r="G38" l="1"/>
  <c r="D66" i="15" l="1"/>
  <c r="C17" i="5" l="1"/>
  <c r="C16" s="1"/>
  <c r="C50" l="1"/>
  <c r="D156" i="15"/>
  <c r="H86" i="12" l="1"/>
  <c r="G14" l="1"/>
  <c r="D172" i="15" l="1"/>
  <c r="D168"/>
  <c r="D152"/>
  <c r="D134"/>
  <c r="D132" s="1"/>
  <c r="D128"/>
  <c r="D123"/>
  <c r="D111"/>
  <c r="D109" s="1"/>
  <c r="D107"/>
  <c r="D105" s="1"/>
  <c r="D95"/>
  <c r="D83"/>
  <c r="D82" s="1"/>
  <c r="D80"/>
  <c r="D79" s="1"/>
  <c r="D65"/>
  <c r="D60" s="1"/>
  <c r="D59" s="1"/>
  <c r="D15"/>
  <c r="D14" s="1"/>
  <c r="D12"/>
  <c r="D11" s="1"/>
  <c r="D78" l="1"/>
  <c r="D106"/>
  <c r="D104"/>
  <c r="D110"/>
  <c r="D133"/>
  <c r="D93"/>
  <c r="D122"/>
  <c r="D121" s="1"/>
  <c r="D120" s="1"/>
  <c r="D94"/>
  <c r="D10"/>
  <c r="D9" s="1"/>
  <c r="D74"/>
  <c r="D26" i="7"/>
  <c r="C12" i="5"/>
  <c r="C11" s="1"/>
  <c r="D57" i="15"/>
  <c r="D150"/>
  <c r="D148"/>
  <c r="D42"/>
  <c r="D41" s="1"/>
  <c r="D40" s="1"/>
  <c r="D35"/>
  <c r="D34" s="1"/>
  <c r="D30"/>
  <c r="D38" i="7"/>
  <c r="C18" i="8"/>
  <c r="C17" s="1"/>
  <c r="C14"/>
  <c r="C13" s="1"/>
  <c r="C12" s="1"/>
  <c r="D41" i="7"/>
  <c r="C52" i="5"/>
  <c r="C51" s="1"/>
  <c r="C24"/>
  <c r="C22" s="1"/>
  <c r="C54"/>
  <c r="D56" i="15" l="1"/>
  <c r="D55"/>
  <c r="D49"/>
  <c r="D45" i="7"/>
  <c r="D147" i="15"/>
  <c r="C71" i="5"/>
  <c r="D33" i="15"/>
  <c r="D29"/>
  <c r="C16" i="8"/>
  <c r="D44" i="15"/>
  <c r="D39" s="1"/>
  <c r="D45"/>
  <c r="D72"/>
  <c r="D71" s="1"/>
  <c r="D73"/>
  <c r="D28" l="1"/>
  <c r="D48"/>
  <c r="C11" i="8"/>
  <c r="C20" s="1"/>
  <c r="D46" i="7"/>
  <c r="D146" i="15" l="1"/>
  <c r="D176" s="1"/>
  <c r="G86" i="12"/>
  <c r="G88" l="1"/>
</calcChain>
</file>

<file path=xl/sharedStrings.xml><?xml version="1.0" encoding="utf-8"?>
<sst xmlns="http://schemas.openxmlformats.org/spreadsheetml/2006/main" count="979" uniqueCount="547">
  <si>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</si>
  <si>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</si>
  <si>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</si>
  <si>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</si>
  <si>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</si>
  <si>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</si>
  <si>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</si>
  <si>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</si>
  <si>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</si>
  <si>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</si>
  <si>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</si>
  <si>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</si>
  <si>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казенных):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</si>
  <si>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</si>
  <si>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</si>
  <si>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</si>
  <si>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</si>
  <si>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</si>
  <si>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</si>
  <si>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Прогнозируемые  доходы</t>
  </si>
  <si>
    <t>руб.</t>
  </si>
  <si>
    <t>182 1 01 02010 01 0000 110</t>
  </si>
  <si>
    <t>182 1 01 02020 01 0000 110</t>
  </si>
  <si>
    <t>к Решению Муниципального Совета</t>
  </si>
  <si>
    <t>городского поселения Гаврилов-Ям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</si>
  <si>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</si>
  <si>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</si>
  <si>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</si>
  <si>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</si>
  <si>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</si>
  <si>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</si>
  <si>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</si>
  <si>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</si>
  <si>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</si>
  <si>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</si>
  <si>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</si>
  <si>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Резервные фонды </t>
  </si>
  <si>
    <t>Другие  общегосударственные 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</si>
  <si>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</si>
  <si>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</si>
  <si>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</si>
  <si>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</si>
  <si>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</si>
  <si>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</si>
  <si>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</si>
  <si>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</si>
  <si>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</si>
  <si>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</si>
  <si>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</si>
  <si>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</si>
  <si>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</si>
  <si>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</si>
  <si>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</si>
  <si>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</si>
  <si>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</si>
  <si>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 xml:space="preserve">   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</si>
  <si>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городского поселения Гаврилов-Ям</t>
  </si>
  <si>
    <t>Источники</t>
  </si>
  <si>
    <t xml:space="preserve">внутреннего финансирования </t>
  </si>
  <si>
    <t>Наименование</t>
  </si>
  <si>
    <t>874 01 05 00 00 00 0000 000</t>
  </si>
  <si>
    <t>Изменение остатаков средств на счетах по учету средств бюджета</t>
  </si>
  <si>
    <t>874 01 05 00 00 00 0000 500</t>
  </si>
  <si>
    <t>Увеличение остатков средств бюджетов</t>
  </si>
  <si>
    <t>874 01 05 02 00 00 0000 500</t>
  </si>
  <si>
    <t>Увеличение прочих остатков средств бюджетов</t>
  </si>
  <si>
    <t>874 01 05 02 00 00 0000 510</t>
  </si>
  <si>
    <t>Увеличение прочих остатков денежных средств бюджетов</t>
  </si>
  <si>
    <t>874 01 05 02 01 10 0000 510</t>
  </si>
  <si>
    <t>Увеличение прочих остатков денежных средств бюджетов поселений</t>
  </si>
  <si>
    <t>874 01 05 00 00 00 0000 600</t>
  </si>
  <si>
    <t>Уменьшение остатков средств бюджетов</t>
  </si>
  <si>
    <t>874 01 05 02 00 00 0000 600</t>
  </si>
  <si>
    <t>874 01 05 02 00 00 0000 610</t>
  </si>
  <si>
    <t>Уменьшение прочих остатков денежных средств бюджетов</t>
  </si>
  <si>
    <t>874 01 05 02 01 10 0000 610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</si>
  <si>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</si>
  <si>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</si>
  <si>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 xml:space="preserve">                                                                   городского поселения Гаврилов-Ям</t>
  </si>
  <si>
    <t xml:space="preserve">                                                                   к  Решению Муниципального Совета</t>
  </si>
  <si>
    <t>код</t>
  </si>
  <si>
    <t>Всего, руб.</t>
  </si>
  <si>
    <t>из них средства других бюджетов</t>
  </si>
  <si>
    <t>главного распорядителя средств</t>
  </si>
  <si>
    <t>целевой статьи</t>
  </si>
  <si>
    <t>вида расходов</t>
  </si>
  <si>
    <t xml:space="preserve">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</si>
  <si>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                           городского поселения Гаврилов-Ям</t>
  </si>
  <si>
    <t>Непрограммные расходы бюджета</t>
  </si>
  <si>
    <t>Резервный фонд администрации городского поселения в рамках непрограммных расходов бюджета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</si>
  <si>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</si>
  <si>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</si>
  <si>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</si>
  <si>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Муниципальная программа "Развитие физической культуры и спорта в городском поселении Гаврилов-Ям"</t>
  </si>
  <si>
    <t xml:space="preserve">Мероприятия, направленные на проведение общегородских праздников городского поселения Гаврилов-Ям 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</si>
  <si>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</si>
  <si>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</si>
  <si>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</si>
  <si>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</si>
  <si>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</si>
  <si>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</si>
  <si>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</si>
  <si>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</si>
  <si>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Вид расходов</t>
  </si>
  <si>
    <t>Сумма</t>
  </si>
  <si>
    <t>Код целевой статьи</t>
  </si>
  <si>
    <t>Итого расходов</t>
  </si>
  <si>
    <t xml:space="preserve">Ведомственная структура расходов бюджета </t>
  </si>
  <si>
    <t>100 1 03 02000 01 0000 110</t>
  </si>
  <si>
    <t xml:space="preserve"> - НДФЛ с доходов, полученных физическими лицами в соответствии со статьей 228 НК РФ</t>
  </si>
  <si>
    <t>182 1 01 02030 01 0000 110</t>
  </si>
  <si>
    <t>Муниципальная программа "Развитие культуры в городском поселении Гаврилов-Ям"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</si>
  <si>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</si>
  <si>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</si>
  <si>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</si>
  <si>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</si>
  <si>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</si>
  <si>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</si>
  <si>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</si>
  <si>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</si>
  <si>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</si>
  <si>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</si>
  <si>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</si>
  <si>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</si>
  <si>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</si>
  <si>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</si>
  <si>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</si>
  <si>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</si>
  <si>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</si>
  <si>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>Доходы от оказания платных услуг и компенсации затрат государства</t>
  </si>
  <si>
    <t xml:space="preserve">000 1 13 00000 00 0000 000 </t>
  </si>
  <si>
    <t>50.0.00.15010</t>
  </si>
  <si>
    <t>50.0.00.00000</t>
  </si>
  <si>
    <t>50.0.00.15020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</si>
  <si>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</si>
  <si>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</si>
  <si>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</si>
  <si>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</si>
  <si>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</si>
  <si>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</si>
  <si>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</si>
  <si>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</si>
  <si>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</si>
  <si>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</si>
  <si>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</si>
  <si>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</si>
  <si>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</si>
  <si>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</si>
  <si>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</si>
  <si>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</si>
  <si>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</si>
  <si>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</si>
  <si>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</si>
  <si>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</si>
  <si>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</si>
  <si>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Расходы на мероприятия по развитию малого и среднего предпринимательства</t>
  </si>
  <si>
    <t>Функционирование  МУ "Центр развития и поддержки предпринимательства"</t>
  </si>
  <si>
    <t>05.0.00.00000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</si>
  <si>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</si>
  <si>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</si>
  <si>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</si>
  <si>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</si>
  <si>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</si>
  <si>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10.2.00.00000</t>
  </si>
  <si>
    <t>Обеспечение безопасности граждан на водных объектах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</si>
  <si>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</si>
  <si>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</si>
  <si>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</si>
  <si>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</si>
  <si>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</si>
  <si>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</si>
  <si>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14.6.06.00000</t>
  </si>
  <si>
    <t>14.6.06.15120</t>
  </si>
  <si>
    <t>14.6.06.15580</t>
  </si>
  <si>
    <t>02.0.00.00000</t>
  </si>
  <si>
    <t>02.1.01.00000</t>
  </si>
  <si>
    <t>02.1.00.00000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</si>
  <si>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</si>
  <si>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</si>
  <si>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</si>
  <si>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</si>
  <si>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</si>
  <si>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</si>
  <si>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11.0.00.00000</t>
  </si>
  <si>
    <t>11.1.01.00000</t>
  </si>
  <si>
    <t>11.1.01.15290</t>
  </si>
  <si>
    <t>11.2.00.00000</t>
  </si>
  <si>
    <t>11.1.00.00000</t>
  </si>
  <si>
    <t>Предоставление комплекса культурных услуг жителям</t>
  </si>
  <si>
    <t>11.2.02.00000</t>
  </si>
  <si>
    <t>Организация массовых общегородских мероприятий</t>
  </si>
  <si>
    <t>11.2.02.15310</t>
  </si>
  <si>
    <t xml:space="preserve">Проведение мероприятий, посвященных праздничным дням, дням воинской славы и памятным датам </t>
  </si>
  <si>
    <t>50.0.00.15350</t>
  </si>
  <si>
    <t>05.1.00.00000</t>
  </si>
  <si>
    <t>05.1.01.00000</t>
  </si>
  <si>
    <t>Муниципальная целевая программа «Поддержка граждан в сфере ипотечного кредитования на территории городского поселения Гаврилов-Ям »</t>
  </si>
  <si>
    <t>Муниципальная целевая программа «Обеспечение жильем молодых семей городского поселения Гаврилов-Ям »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</si>
  <si>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</si>
  <si>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</si>
  <si>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</si>
  <si>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05.2.01.15500</t>
  </si>
  <si>
    <t>Муниципальная целевая программа "Развитие физической культуры и спорта в городском поселении Гаврилов-Ям "</t>
  </si>
  <si>
    <t>13.0.00.00000</t>
  </si>
  <si>
    <t>13.1.01.00000</t>
  </si>
  <si>
    <t>13.1.00.00000</t>
  </si>
  <si>
    <t>Создание условйи для спортивно-массовой работы с населением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</si>
  <si>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</si>
  <si>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</si>
  <si>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</si>
  <si>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</si>
  <si>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</si>
  <si>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Муниципальная целевая программа "Развитие дорожного хозяйства городского поселения Гаврилов-Ям "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</si>
  <si>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</si>
  <si>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</si>
  <si>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</si>
  <si>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</si>
  <si>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</si>
  <si>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</si>
  <si>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</si>
  <si>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</si>
  <si>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</si>
  <si>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</si>
  <si>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</si>
  <si>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</si>
  <si>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</si>
  <si>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</si>
  <si>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</si>
  <si>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</si>
  <si>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</si>
  <si>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</si>
  <si>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</si>
  <si>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</si>
  <si>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</si>
  <si>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</si>
  <si>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Итого по программным расходам</t>
  </si>
  <si>
    <t>10.0.00.0000</t>
  </si>
  <si>
    <t>Муниципальная программа "Развитие объектов инфраструктуры городского поселения Гаврилов-Ям "</t>
  </si>
  <si>
    <t>Предоставление молодым семьям  социальных выплат на приобретение (строительство) жилья</t>
  </si>
  <si>
    <t>10.2.02.15210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</si>
  <si>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</si>
  <si>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14.5.05.15650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</si>
  <si>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</si>
  <si>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администраций(Иные бюджетные ассигнования)</t>
  </si>
  <si>
    <t>Резервный фонд администрации городского поселения (Иные бюджетные ассигнования)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</si>
  <si>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</si>
  <si>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</si>
  <si>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</si>
  <si>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городскаого поселения Гаврилов-Ям "(Закупка товаров, работ и услуг для государственных (муниципальных) нужд)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</si>
  <si>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</si>
  <si>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</si>
  <si>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</si>
  <si>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</si>
  <si>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</si>
  <si>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</si>
  <si>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</si>
  <si>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"</t>
  </si>
  <si>
    <t>Мероприятия по предупреждению чрезвычайных ситуация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</si>
  <si>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на финансирование дорожного хозяйства в рамках МП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</si>
  <si>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</si>
  <si>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Функционирование  местных администраций (Закупка товаров, работ и услуг для государственных (муниципальных) нужд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</si>
  <si>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</si>
  <si>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</si>
  <si>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</si>
  <si>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</si>
  <si>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</si>
  <si>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</si>
  <si>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финансирование контрольно-счетного  органа</t>
  </si>
  <si>
    <t>Расходы на финансирование контрольно-счетного  органа  (Межбюджетные трансферты)</t>
  </si>
  <si>
    <t>50.0.00.15040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</si>
  <si>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</si>
  <si>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000 1 01 00000 00 0000 000</t>
  </si>
  <si>
    <t>000 1 0300000 00 0000 000</t>
  </si>
  <si>
    <t>000 1 06 00000 00 0000 000</t>
  </si>
  <si>
    <t>Приложение 2</t>
  </si>
  <si>
    <t>Муниципальная программа "Молодежная политика городского поселения Гаврилов-Ям "</t>
  </si>
  <si>
    <t>874 1 14 06013 13 0000 430</t>
  </si>
  <si>
    <t>Расходы на мероприятия по теплоснабжению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</si>
  <si>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"Молодежная политика городского поселения Гаврилов-Ям  "</t>
  </si>
  <si>
    <t>Муниципальная программа « Обеспечение доступным и комфортным жильём населения городского поселения Гаврилов-Ям »</t>
  </si>
  <si>
    <t>Ведомственная целевая программа "Организация деятельности МУ "Управление городского хозяйства "</t>
  </si>
  <si>
    <t>Муниципальная целевая программа "Благоустройство городского поселения Гаврилов-Ям  "</t>
  </si>
  <si>
    <t>Муниципальная программа "Экономическое развитие и инновационная экономика городского поселения Гаврилов-Ям "</t>
  </si>
  <si>
    <t>Администрация городского поселения Гаврилов-Ям</t>
  </si>
  <si>
    <t>Прочие мероприятия по благоустройству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</si>
  <si>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</si>
  <si>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финансирование дорожного хозяйства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</si>
  <si>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организациям автомобильного транспорта на возмещение затрат по пассажирским перевозкам в рамках МЦП "Развитие дорожного хозяйства и  транспорта городского поселения Гаврилов-Ям"  (Иные бюджетные ассигнования)</t>
  </si>
  <si>
    <t>Дорожное хозяйство (дорожные фонды)</t>
  </si>
  <si>
    <t xml:space="preserve">Молодежная политика </t>
  </si>
  <si>
    <t>Дотации бюджетам бюджетной системы Российской Федерации</t>
  </si>
  <si>
    <t>Мероприятия по водоснабжению городского поселения Гаврилов-Ям</t>
  </si>
  <si>
    <t>14.4.00.00000</t>
  </si>
  <si>
    <t>Водоснабжение городского поселения Гаврилов-Ям</t>
  </si>
  <si>
    <t>14.4.04.00000</t>
  </si>
  <si>
    <t>Расходы на мероприятия по водоснабжению</t>
  </si>
  <si>
    <t>14.4.04.15640</t>
  </si>
  <si>
    <t>Расходы на мероприятия по водоснабжению в рамках МП"Развитие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</si>
  <si>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Расходы, связанные с деятельностью представительного муниципального образования (Иные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</si>
  <si>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</si>
  <si>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39.0.00.00000</t>
  </si>
  <si>
    <t>Муниципальная программа «Формирование современной городской среды  городского поселения Гаврилов-Ям»</t>
  </si>
  <si>
    <t>39.1.00.00000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</si>
  <si>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Гаврилов-Ям»</t>
  </si>
  <si>
    <t>Ведомственная целевая программа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</si>
  <si>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"</t>
  </si>
  <si>
    <t>Обеспечение деятельности МУК "Дом культуры" в рамках ведомственной целевой программы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 годы»</t>
  </si>
  <si>
    <t xml:space="preserve">Прочие доходы от компенсации затрат бюджетов городских поселений </t>
  </si>
  <si>
    <t>Штрафы, санкции, возмещение ущерба</t>
  </si>
  <si>
    <t>000 1 16 00000 00 0000 000</t>
  </si>
  <si>
    <t>бюджетов Российской Федерации на 2019 год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</si>
  <si>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</si>
  <si>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Муниципальная программа "Доступная среда в городском поселении Гаврилов-Ям"</t>
  </si>
  <si>
    <t>04.0.00.00000</t>
  </si>
  <si>
    <t>Муниципальная целевая программа «Доступная среда в городском поселении Гаврилов-Ям»</t>
  </si>
  <si>
    <t>04.1.00.00000</t>
  </si>
  <si>
    <t>Обеспечение доступа инвалидов всех категорий к месту предоставления муниципальных услуг</t>
  </si>
  <si>
    <t>04.1.01.00000</t>
  </si>
  <si>
    <t>04.1.01.15550</t>
  </si>
  <si>
    <t>Мероприятия, направленные на развитие отрасли физической культуры и спорта</t>
  </si>
  <si>
    <t>13.2.00.00000</t>
  </si>
  <si>
    <t>13.2.03.15340</t>
  </si>
  <si>
    <t>Субсидия некоммерческим физкультурно-спортивным организациям</t>
  </si>
  <si>
    <t>Предоставление субсидий некоммерческим физкультурно-спортивным организациям</t>
  </si>
  <si>
    <t>14.5.00.00000</t>
  </si>
  <si>
    <t>Мероприятия по теплоснабжению городского поселения Гаврилов-Ям</t>
  </si>
  <si>
    <t>14.5.05.00000</t>
  </si>
  <si>
    <t>Теплоснабжение городского поселения Гаврилов-Ям</t>
  </si>
  <si>
    <t>Расходы на мероприятие по теплоснабжению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</si>
  <si>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</si>
  <si>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"Формирование современной городской среды городского поселения Гаврилов-Ям"</t>
  </si>
  <si>
    <t xml:space="preserve">Расходы, связанные с деятельностью представительного муниципального образования </t>
  </si>
  <si>
    <t>городского поселения Гаврилов-Ям на 2019 год</t>
  </si>
  <si>
    <t>2019 год</t>
  </si>
  <si>
    <t>дефицита бюджета городского поселения Гаврилов-Ям  на 2019 год</t>
  </si>
  <si>
    <t>949 1 16 51040 02 0000 140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</si>
  <si>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</si>
  <si>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государственнх и муниципальных унитарных предприятий, в том числе казенных)</t>
  </si>
  <si>
    <t>000 1 11 09000 00 0000 120</t>
  </si>
  <si>
    <t>10.2.02.00000</t>
  </si>
  <si>
    <t>Мероприятия по проведению выборов депутатов муниципальных образований</t>
  </si>
  <si>
    <t>Расходы на реализацию мероприятий по обеспечению жильем молодых семей</t>
  </si>
  <si>
    <t>05.1.01.R4970</t>
  </si>
  <si>
    <t>Расходы на реализацию мероприятий по обеспечению жильем молодых семей в рамках МЦП «Обеспечение жильем молодых семей городского поселения Гаврилов-Ям »(Социальное обеспечение и иные выплаты населению)</t>
  </si>
  <si>
    <t>Расходы на поддержку деятельности народной дружины</t>
  </si>
  <si>
    <t>50.0.00.15190</t>
  </si>
  <si>
    <t>Расходы на поддержку деятельности народной дружины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</si>
  <si>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</si>
  <si>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000 2 02 10000 00 0000 150</t>
  </si>
  <si>
    <t>000 2 02 15001 00 0000 150</t>
  </si>
  <si>
    <t>Дотации на выравнивание бюджетной обеспеченности</t>
  </si>
  <si>
    <t>Обеспечение проведения выборов и референдумов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</si>
  <si>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</si>
  <si>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</si>
  <si>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 бюджетам городских поселений</t>
  </si>
  <si>
    <t>Субсидия на повышение оплаты труда работникам муниципальных учреждений в сфере культуры</t>
  </si>
  <si>
    <t>874 2 02 29999 13 2038 150</t>
  </si>
  <si>
    <t>21.0.00.00000</t>
  </si>
  <si>
    <t>Муниципальная целевая программа "Развитие муниципальной службы в  городском поселении Гаврилов-Ям "</t>
  </si>
  <si>
    <t>21.1.00.00000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</si>
  <si>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</si>
  <si>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21.1.01.00000</t>
  </si>
  <si>
    <t>Расходы на профессиональное  развитие муниципальной службы</t>
  </si>
  <si>
    <t>21.1.01.15150</t>
  </si>
  <si>
    <t>14.8.00.00000</t>
  </si>
  <si>
    <t>14.8.04.15390</t>
  </si>
  <si>
    <t>50.0.00.15530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</si>
  <si>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</t>
  </si>
  <si>
    <t>14.8.04.00000</t>
  </si>
  <si>
    <t>Расходы на мероприятие по возмещению недополученных доходов хозяйствующим субъектам, оказывающим населению услуги в общих отделениях общественных бань</t>
  </si>
  <si>
    <t>874 2 02 15001 13 0000 150</t>
  </si>
  <si>
    <t>11.1.01.75900</t>
  </si>
  <si>
    <t>Расходы на повышение оплаты труда работников муниципальных учреждений в сфере культуры</t>
  </si>
  <si>
    <t>100 1 03 02231 01 0000 110</t>
  </si>
  <si>
    <t>100 1 03 02241 01 0000 110</t>
  </si>
  <si>
    <t>100 1 03 02251 01 0000 110</t>
  </si>
  <si>
    <t>100 1 03 02261 01 0000 110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</si>
  <si>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</si>
  <si>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</si>
  <si>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</si>
  <si>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</si>
  <si>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Резервный фонд администрации городского поселения (Закупка товаров, работ и услуг для государственных (муниципальных) нужд)</t>
  </si>
  <si>
    <t>Мероприятия по проведению выборов депутатов муниципальных образований (Иные бюджетные ассигнования)</t>
  </si>
  <si>
    <t>Расходы на реализацию мероприятий в рамках МЦП "Доступная среда в городском поселении Гаврилов-Ям" (Закупка товаров, работ и услуг для государственных (муниципальных) нужд)</t>
  </si>
  <si>
    <t>Расходы на профессиональное  развитие муниципальной службы (Закупка товаров, работ и услуг для государственных (муниципальных) нужд)</t>
  </si>
  <si>
    <t>39.1.01.15550</t>
  </si>
  <si>
    <t>Расходы на финансирование мероприятий по формированию современной городской среды за  счёт средств поселения</t>
  </si>
  <si>
    <t>Расходы на финансирование мероприятий по формированию современной городской среды за  счёт средств поселения (Закупка товаров, работ и услуг для государственных (муниципальных) нужд)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</si>
  <si>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 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</si>
  <si>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Финансовое обеспечение передаваемых полномочий (Межбюджетные трансферты)</t>
  </si>
  <si>
    <t>Мероприятия, направленные на развитие отрасли физической культуры и спорта (Предоставление субсидий бюджетным, автономным учреждениям и иным некоммерческим организациям)</t>
  </si>
  <si>
    <t>Расходы, связанные с деятельностью органов местного самоуправления</t>
  </si>
  <si>
    <t>21.1.01.15160</t>
  </si>
  <si>
    <t>Расходы, связанные с деятельностью органов местного самоуправления (Закупка товаров, работ и услуг для государственных (муниципальных) нужд)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</si>
  <si>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</si>
  <si>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деятельности МУК "Дом культуры" в рамках МП "Развитие культуры в городском поселении Гаврилов-Ям" (Межбюджетные трансферты)</t>
  </si>
  <si>
    <t>Проведение мероприятий, посвященных праздничным дням, дням воинской славы и памятным датам в рамках МП "Развитие культуры в городском поселении Гаврилов-Ям" (Межбюджетные трансферты)</t>
  </si>
  <si>
    <t>Прочие межбюджетные трансферты общего характера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</si>
  <si>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</si>
  <si>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874 2 02 29999 13 2032 150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</si>
  <si>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</si>
  <si>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39.1.01.75350</t>
  </si>
  <si>
    <t>Расходы на реализацию мероприятий инициативного бюджетирования на территории Ярославской области (поддержка местных инициатив)(Закупка товаров, работ и услуг для обеспечения государственных (муниципальных) нужд)</t>
  </si>
  <si>
    <t>Субсидии бюджетам городских поселений на реализацию программ формирования современной городской среды</t>
  </si>
  <si>
    <t>874 2 02 29999 13 0000 150</t>
  </si>
  <si>
    <t>874 2 02 25555 13 0000 150</t>
  </si>
  <si>
    <t>Расходы на финансирование мероприятий по формированию современной городской среды (Закупка товаров, работ и услуг для государственных (муниципальных) нужд)</t>
  </si>
  <si>
    <t>Уменьшение прочих остатков средств бюджетов</t>
  </si>
  <si>
    <t>Субсидии бюджетам городских поселений на реализацию мероприятий по обеспечению жильем молодых семей</t>
  </si>
  <si>
    <t>874 2 02 25497 13 0000 150</t>
  </si>
  <si>
    <t>39.1.01.15351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</si>
  <si>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 (Закупка товаров, работ и услуг для обеспечения государственных (муниципальных) нужд)</t>
  </si>
  <si>
    <t>Прочие безвозмездные поступления</t>
  </si>
  <si>
    <t>000 2 07 00000 00 0000 150</t>
  </si>
  <si>
    <t>874 2 07 05030 13 0000 150</t>
  </si>
  <si>
    <t>Прочие безвозмездные поступления в бюджеты городских поселений</t>
  </si>
  <si>
    <t>Безвозмездные поступления</t>
  </si>
  <si>
    <t xml:space="preserve">000 2 00 00000 00 0000 000 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</si>
  <si>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</si>
  <si>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874 2 02 20041 13 0000 150</t>
  </si>
  <si>
    <t>24.1.02.72440</t>
  </si>
  <si>
    <t>Расходы на финансирование дорожного хозяйства за счет средств областного бюджета</t>
  </si>
  <si>
    <t>Расходы на финансирование дорожного хозяйства за счет средств областного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</si>
  <si>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</si>
  <si>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874 2 02 29999 13 2005 150</t>
  </si>
  <si>
    <t>05.2.01.71230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</si>
  <si>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</si>
  <si>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</si>
  <si>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</si>
  <si>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повышение оплаты труда работников муниципальных учреждений в сфере культуры (Межбюджетные трансферты)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</si>
  <si>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 (Иные бюджетные ассигнования)</t>
  </si>
  <si>
    <t>Прочие дотации</t>
  </si>
  <si>
    <t>874 2 02 19999 00 0000 150</t>
  </si>
  <si>
    <t>874 2 02 19999 13 0000 150</t>
  </si>
  <si>
    <t>Прочие дотации бюджетам городских поселений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</si>
  <si>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</si>
  <si>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874 2 02 19999 13 1004 150</t>
  </si>
  <si>
    <t>24.1.02.12440</t>
  </si>
  <si>
    <t>Расходы на ремонт автомобильных дорог общего пользования местного значения и улично-дорожной сети  за счет средств поселений</t>
  </si>
  <si>
    <t>Прочие  общегосударственные расходы (Иные бюджетные ассигнования)</t>
  </si>
  <si>
    <t>Расходы на ремонт автомобильных дорог общего пользования местного значения и улично-дорожной сети  за счет средств поселений (Закупка товаров, работ и услуг для государственных (муниципальных) нужд)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</si>
  <si>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</si>
  <si>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874 1 11 05075 13 0000 120</t>
  </si>
  <si>
    <t>874 1 11 05025 13 0000 120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</si>
  <si>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</si>
  <si>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</si>
  <si>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</si>
  <si>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874 1 11 07015 13 0000 120</t>
  </si>
  <si>
    <t>000 1 11 07000 00 0000 120</t>
  </si>
  <si>
    <t xml:space="preserve">874 1 13 02995 13 0000 130   </t>
  </si>
  <si>
    <t>874 1 13 01995 13 0000 130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</si>
  <si>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</si>
  <si>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</si>
  <si>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</si>
  <si>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</si>
  <si>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Прочие доходы от оказания платных услуг (работ) получателями средств бюджетов городских поселений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</si>
  <si>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</si>
  <si>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</si>
  <si>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</si>
  <si>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</si>
  <si>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874 1 14 02053 13 0000 410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</si>
  <si>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</si>
  <si>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874 1 14 06025 13 0000 430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</si>
  <si>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</si>
  <si>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бюджетные ассигнования)</t>
  </si>
  <si>
    <t>02.2.00.00000</t>
  </si>
  <si>
    <t>02.2.01.00000</t>
  </si>
  <si>
    <t>Благоустройство и реконструкция воинских захоронений и военно-мемориальных объектов в рамках муниципальной программы «Молодежная политика в городском поселении Гаврилов-Ям»</t>
  </si>
  <si>
    <t xml:space="preserve">Мероприятия по благоустройству и реконструкции воинских захоронений и военно-мемориальных объектов </t>
  </si>
  <si>
    <t>Расходы на реализацию мероприятий по благоустройству и реконструкции воинских захоронений и военно-мемориальных объектов</t>
  </si>
  <si>
    <t>Расходы на реализацию мероприятий по благоустройству и реконструкции воинских захоронений и военно-мемориальных объектов (Закупка товаров, работ и услуг для государственных (муниципальных) нужд)</t>
  </si>
  <si>
    <t>Субсидия на благоустройство, реставрацию и реконструкцию воинских захоронений и военно-мемориальных объектов</t>
  </si>
  <si>
    <t>874 2 02 29999 13 2043 150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</si>
  <si>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</t>
  </si>
  <si>
    <t>02.2.01.76420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</si>
  <si>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 (Закупка товаров, работ и услуг для государственных (муниципальных) нужд)</t>
  </si>
  <si>
    <t>Расходы на реализацию мероприятий по формированию современной городской среды</t>
  </si>
  <si>
    <t>39.1.F2.55550</t>
  </si>
  <si>
    <t>Резервный фонд администрации городского поселения (Социальное обеспечение и иные выплаты населению)</t>
  </si>
  <si>
    <t>Прочие  общегосударственные расходы (Социальное обеспечение и иные выплаты населению)</t>
  </si>
  <si>
    <t>Расходы на реализацию мероприятий по формированию современной городской среды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</si>
  <si>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(Социальное обеспечение и иные выплаты населению)</t>
  </si>
  <si>
    <t>Расходы в области физической культуры и спорта в рамках МЦП"Развитие физической культуры и спорта в городском поселении Гаврилов-Ям " (Социальное обеспечение и иные выплаты населению)</t>
  </si>
  <si>
    <t>Муниципальная программа "Развитие муниципальной службы в Администрации городского поселении Гаврилов-Ям"</t>
  </si>
  <si>
    <t>Муниципальная программа "Развитие дорожного хозяйства и транспорта в городском поселении Гаврилов-Ям"</t>
  </si>
  <si>
    <t xml:space="preserve">Культура, кинематография 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</si>
  <si>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</si>
  <si>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874 2 02 25527 13 0000 150</t>
  </si>
  <si>
    <t>15.1.I5.55270</t>
  </si>
  <si>
    <t>Доходы, поступающие в порядке возмещения расходов, понесенных в связи с эксплуатацией имущества городских поселений</t>
  </si>
  <si>
    <t>874 1 13 02065 13 0000 130</t>
  </si>
  <si>
    <t>Приложение 1</t>
  </si>
  <si>
    <t>02.2.01.16420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</si>
  <si>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2020-2021 годы</t>
  </si>
  <si>
    <t>2020г.</t>
  </si>
  <si>
    <t>2021г.</t>
  </si>
  <si>
    <t>Муниципальная целевая программа "Молодежная политика городского поселения Гаврилов-Ям "</t>
  </si>
  <si>
    <t>Муниципальная программа « Обеспечение доступным и комфортным жильём населения городского поселения Гаврилов-Ям»</t>
  </si>
  <si>
    <t xml:space="preserve">Расходы на социальные выплаты молодым семьям на приобретение(строительство) жилья </t>
  </si>
  <si>
    <t>05.1.01.15490</t>
  </si>
  <si>
    <t>Муниципальная адресная программа "По переселению граждан из аварийного жилищного фонда городского поселения Гаврилов-Ям "</t>
  </si>
  <si>
    <t>05.3.00.00000</t>
  </si>
  <si>
    <t>Обеспечение мероприятий по переселению граждан из аварийного жилищного фонда в многоквартирные дома</t>
  </si>
  <si>
    <t>05.3.01.00000</t>
  </si>
  <si>
    <t xml:space="preserve">Обеспечение мероприятий по переселению граждан из аварийного жилищного фонда за счет средств местного бюджета </t>
  </si>
  <si>
    <t>05.3.01.19602</t>
  </si>
  <si>
    <t>Капитальные вложения в объекты недвижимого имущества государственной (муниципальной) собственности</t>
  </si>
  <si>
    <t>10.2.04.00000</t>
  </si>
  <si>
    <t>10.2.04.15210</t>
  </si>
  <si>
    <t>Создание условий для спортивно-массовой работы с населением</t>
  </si>
  <si>
    <t>Ведомственная целевая программа "Организация деятельности МУ "Управление городского хозяйства"</t>
  </si>
  <si>
    <t>Муниципальная целевая программа "Благоустройство городского поселения Гаврилов-Ям "</t>
  </si>
  <si>
    <t>Расходы на уличное освещение</t>
  </si>
  <si>
    <t>Муниципальная программа "Экономическое развитие и инновационная экономика городского поселения Гаврилов-Ям"</t>
  </si>
  <si>
    <t>15.1.01.15270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</si>
  <si>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 »</t>
  </si>
  <si>
    <t>Муниципальная целевая программа «Формирование современной городской среды  городского поселения Гаврилов-Ям»</t>
  </si>
  <si>
    <t xml:space="preserve">Расходы, связанные с деятельностью представительного муниципального образования в рамках непрограммных расходов </t>
  </si>
  <si>
    <t>Условно утвержденные расходы</t>
  </si>
  <si>
    <t>Муниципальная программа "Молодежная политика городского поселения Гаврилов-Ям"</t>
  </si>
  <si>
    <t>городского поселения Гаврилов-Ям на 2020-2021 годы</t>
  </si>
  <si>
    <t>Мероприятия по обеспечению пожарной безопасности (Закупка товаров, работ и услуг для государственных (муниципальных) нужд)</t>
  </si>
  <si>
    <t>Мероприятия по предупреждению чрезвычайных ситуаций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</si>
  <si>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на финансирование дорожного хозяйства в рамках МЦП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</si>
  <si>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</si>
  <si>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обеспечение мероприятий по переселению граждан из аварийного жилищного фонда за счет средств местного бюджета в рамках МАП "По переселению граждан из аварийного жилищного фонда городского поселения Гаврилов-Ям"(Капитальные вложения в объекты недвижимого имущества государственной (муниципальной) собственности)</t>
  </si>
  <si>
    <t>Прочие мероприятия по благоустройству в рамках МП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</si>
  <si>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МП "Благоустройство городского поселения Гаврилов-Ям "(Закупка товаров, работ и услуг для государственных (муниципальных) нужд)</t>
  </si>
  <si>
    <t>Расходы в области физической культуры и спорта в рамках МЦП"Развитие физической культуры и спорта в городском поселении Гаврилов-Ям "(Закупка товаров, работ и услуг для государственных (муниципальных) нужд)</t>
  </si>
  <si>
    <t xml:space="preserve">                                                                                                 городского поселения Гаврилов-Ям</t>
  </si>
  <si>
    <t>бюджетов Российской Федерации на плановый период  2020 -2021 годы</t>
  </si>
  <si>
    <t>2020 г.</t>
  </si>
  <si>
    <t>2021 г.</t>
  </si>
  <si>
    <t xml:space="preserve">Жилищное хозяйство </t>
  </si>
  <si>
    <t>Условно утверждаемые расходы</t>
  </si>
  <si>
    <t>Приложение 3</t>
  </si>
  <si>
    <t xml:space="preserve">                            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</si>
  <si>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                    Приложение 5</t>
  </si>
  <si>
    <t xml:space="preserve">                                                                                                        Приложение 6</t>
  </si>
  <si>
    <t xml:space="preserve">                                                                               Приложение 7</t>
  </si>
  <si>
    <t xml:space="preserve">                           Приложение 8</t>
  </si>
  <si>
    <t>от 26.11.2019  № 13</t>
  </si>
  <si>
    <t xml:space="preserve">                                                                                                                                  от 26.11.2019  № 13</t>
  </si>
  <si>
    <t xml:space="preserve">                                                                                                                                    от 26.11.2019  № 13   </t>
  </si>
  <si>
    <t xml:space="preserve">                                                                                                    от 26.11.2019  № 13</t>
  </si>
  <si>
    <t xml:space="preserve">                                                                                                         от 26.11.2019  № 13</t>
  </si>
  <si>
    <t xml:space="preserve">                            от 26.11.2019  № 13</t>
  </si>
</sst>
</file>

<file path=xl/styles.xml><?xml version="1.0" encoding="utf-8"?>
<styleSheet xmlns="http://schemas.openxmlformats.org/spreadsheetml/2006/main">
  <numFmts count="9">
    <numFmt numFmtId="164" formatCode="0000"/>
    <numFmt numFmtId="165" formatCode="00;\-;"/>
    <numFmt numFmtId="166" formatCode="#,##0.0;[Red]\-#,##0.0;\ "/>
    <numFmt numFmtId="167" formatCode="000"/>
    <numFmt numFmtId="168" formatCode="000\.00\.00;\-;"/>
    <numFmt numFmtId="169" formatCode="000;\-;"/>
    <numFmt numFmtId="170" formatCode="#,##0.00;[Red]\-#,##0.00;\ "/>
    <numFmt numFmtId="171" formatCode="0000000"/>
    <numFmt numFmtId="172" formatCode="#,##0.00_ ;[Red]\-#,##0.00\ "/>
  </numFmts>
  <fonts count="29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8" fillId="0" borderId="0"/>
  </cellStyleXfs>
  <cellXfs count="350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1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69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6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7" fontId="17" fillId="0" borderId="12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9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7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8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168" fontId="2" fillId="0" borderId="3" xfId="2" applyNumberFormat="1" applyFont="1" applyFill="1" applyBorder="1" applyAlignment="1" applyProtection="1">
      <alignment horizontal="center" wrapText="1"/>
      <protection hidden="1"/>
    </xf>
    <xf numFmtId="168" fontId="5" fillId="0" borderId="3" xfId="2" applyNumberFormat="1" applyFont="1" applyFill="1" applyBorder="1" applyAlignment="1" applyProtection="1">
      <alignment horizontal="center" wrapText="1"/>
      <protection hidden="1"/>
    </xf>
    <xf numFmtId="0" fontId="4" fillId="0" borderId="12" xfId="2" applyFont="1" applyBorder="1" applyAlignment="1">
      <alignment horizontal="center" vertical="center"/>
    </xf>
    <xf numFmtId="0" fontId="2" fillId="0" borderId="12" xfId="2" applyFont="1" applyBorder="1" applyAlignment="1">
      <alignment wrapText="1"/>
    </xf>
    <xf numFmtId="168" fontId="5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7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Border="1" applyAlignment="1">
      <alignment horizontal="center"/>
    </xf>
    <xf numFmtId="165" fontId="15" fillId="0" borderId="12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170" fontId="20" fillId="0" borderId="3" xfId="2" applyNumberFormat="1" applyFont="1" applyBorder="1" applyAlignment="1">
      <alignment horizontal="center"/>
    </xf>
    <xf numFmtId="170" fontId="15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7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3" fillId="0" borderId="3" xfId="0" applyFont="1" applyBorder="1"/>
    <xf numFmtId="168" fontId="6" fillId="0" borderId="3" xfId="2" applyNumberFormat="1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8" fontId="2" fillId="0" borderId="12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18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5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5" fillId="0" borderId="3" xfId="0" applyFont="1" applyBorder="1"/>
    <xf numFmtId="0" fontId="2" fillId="0" borderId="3" xfId="0" applyFont="1" applyBorder="1" applyAlignment="1">
      <alignment vertical="center" wrapText="1"/>
    </xf>
    <xf numFmtId="166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14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6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170" fontId="19" fillId="0" borderId="3" xfId="2" applyNumberFormat="1" applyFont="1" applyBorder="1" applyAlignment="1">
      <alignment horizontal="center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5" fontId="2" fillId="0" borderId="15" xfId="2" applyNumberFormat="1" applyFont="1" applyFill="1" applyBorder="1" applyAlignment="1" applyProtection="1">
      <alignment horizontal="center" wrapText="1"/>
      <protection hidden="1"/>
    </xf>
    <xf numFmtId="165" fontId="2" fillId="0" borderId="14" xfId="2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170" fontId="2" fillId="0" borderId="14" xfId="2" applyNumberFormat="1" applyFont="1" applyFill="1" applyBorder="1" applyAlignment="1" applyProtection="1">
      <alignment horizontal="center" wrapText="1"/>
      <protection hidden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3" fillId="0" borderId="0" xfId="2" applyFont="1" applyFill="1" applyAlignment="1" applyProtection="1">
      <alignment horizontal="left"/>
      <protection hidden="1"/>
    </xf>
    <xf numFmtId="172" fontId="3" fillId="0" borderId="0" xfId="2" applyNumberFormat="1" applyFont="1" applyFill="1" applyProtection="1">
      <protection hidden="1"/>
    </xf>
    <xf numFmtId="0" fontId="6" fillId="0" borderId="3" xfId="0" applyFont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4" xfId="0" applyFont="1" applyBorder="1" applyAlignment="1">
      <alignment horizontal="left" vertical="center" wrapText="1"/>
    </xf>
    <xf numFmtId="0" fontId="2" fillId="0" borderId="12" xfId="2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7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/>
      <protection hidden="1"/>
    </xf>
    <xf numFmtId="4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Border="1" applyAlignment="1">
      <alignment horizontal="center"/>
    </xf>
    <xf numFmtId="4" fontId="9" fillId="0" borderId="11" xfId="2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Border="1" applyAlignment="1">
      <alignment horizontal="center"/>
    </xf>
    <xf numFmtId="4" fontId="2" fillId="0" borderId="3" xfId="2" applyNumberFormat="1" applyFont="1" applyBorder="1" applyAlignment="1">
      <alignment horizontal="center"/>
    </xf>
    <xf numFmtId="4" fontId="5" fillId="0" borderId="3" xfId="2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1" applyNumberFormat="1" applyFont="1" applyFill="1" applyBorder="1" applyAlignment="1" applyProtection="1">
      <alignment vertical="top" wrapText="1"/>
      <protection hidden="1"/>
    </xf>
    <xf numFmtId="168" fontId="5" fillId="0" borderId="15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4" xfId="2" applyNumberFormat="1" applyFont="1" applyFill="1" applyBorder="1" applyAlignment="1" applyProtection="1">
      <alignment horizontal="center" wrapText="1"/>
      <protection hidden="1"/>
    </xf>
    <xf numFmtId="168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0" xfId="2" applyNumberFormat="1" applyFont="1" applyFill="1" applyBorder="1" applyAlignment="1" applyProtection="1">
      <alignment horizontal="left" vertical="center" wrapText="1"/>
      <protection hidden="1"/>
    </xf>
    <xf numFmtId="17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4" xfId="2" applyNumberFormat="1" applyFont="1" applyFill="1" applyBorder="1" applyAlignment="1" applyProtection="1">
      <alignment horizontal="center" wrapText="1"/>
      <protection hidden="1"/>
    </xf>
    <xf numFmtId="4" fontId="6" fillId="0" borderId="4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0" fontId="23" fillId="0" borderId="12" xfId="0" applyFont="1" applyBorder="1"/>
    <xf numFmtId="170" fontId="19" fillId="0" borderId="14" xfId="2" applyNumberFormat="1" applyFont="1" applyBorder="1" applyAlignment="1">
      <alignment horizontal="center"/>
    </xf>
    <xf numFmtId="164" fontId="6" fillId="0" borderId="13" xfId="2" applyNumberFormat="1" applyFont="1" applyFill="1" applyBorder="1" applyAlignment="1" applyProtection="1">
      <alignment vertical="center" wrapText="1"/>
      <protection hidden="1"/>
    </xf>
    <xf numFmtId="165" fontId="6" fillId="0" borderId="25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>
      <alignment horizontal="center" vertical="center"/>
    </xf>
    <xf numFmtId="168" fontId="2" fillId="0" borderId="15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8" fillId="0" borderId="12" xfId="2" applyFont="1" applyBorder="1"/>
    <xf numFmtId="168" fontId="2" fillId="0" borderId="3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/>
    </xf>
    <xf numFmtId="170" fontId="26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6" fontId="6" fillId="0" borderId="12" xfId="2" applyNumberFormat="1" applyFont="1" applyFill="1" applyBorder="1" applyAlignment="1" applyProtection="1">
      <alignment horizontal="left" vertical="top" wrapText="1"/>
      <protection hidden="1"/>
    </xf>
    <xf numFmtId="0" fontId="5" fillId="0" borderId="3" xfId="0" applyFont="1" applyBorder="1"/>
    <xf numFmtId="167" fontId="4" fillId="0" borderId="12" xfId="2" applyNumberFormat="1" applyFont="1" applyFill="1" applyBorder="1" applyAlignment="1" applyProtection="1">
      <alignment horizontal="center" wrapText="1"/>
      <protection hidden="1"/>
    </xf>
    <xf numFmtId="165" fontId="4" fillId="0" borderId="12" xfId="2" applyNumberFormat="1" applyFont="1" applyFill="1" applyBorder="1" applyAlignment="1" applyProtection="1">
      <alignment horizontal="center" wrapText="1"/>
      <protection hidden="1"/>
    </xf>
    <xf numFmtId="168" fontId="4" fillId="0" borderId="12" xfId="2" applyNumberFormat="1" applyFont="1" applyFill="1" applyBorder="1" applyAlignment="1" applyProtection="1">
      <alignment horizontal="center" wrapText="1"/>
      <protection hidden="1"/>
    </xf>
    <xf numFmtId="169" fontId="4" fillId="0" borderId="3" xfId="2" applyNumberFormat="1" applyFont="1" applyFill="1" applyBorder="1" applyAlignment="1" applyProtection="1">
      <alignment horizontal="center" wrapText="1"/>
      <protection hidden="1"/>
    </xf>
    <xf numFmtId="170" fontId="27" fillId="0" borderId="3" xfId="2" applyNumberFormat="1" applyFont="1" applyFill="1" applyBorder="1" applyAlignment="1" applyProtection="1">
      <alignment horizontal="center" wrapText="1"/>
      <protection hidden="1"/>
    </xf>
    <xf numFmtId="168" fontId="15" fillId="0" borderId="12" xfId="2" applyNumberFormat="1" applyFont="1" applyFill="1" applyBorder="1" applyAlignment="1" applyProtection="1">
      <alignment horizontal="center" wrapText="1"/>
      <protection hidden="1"/>
    </xf>
    <xf numFmtId="169" fontId="15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32" xfId="1" applyNumberFormat="1" applyFont="1" applyFill="1" applyBorder="1" applyAlignment="1" applyProtection="1">
      <alignment vertical="top" wrapText="1"/>
      <protection hidden="1"/>
    </xf>
    <xf numFmtId="0" fontId="8" fillId="0" borderId="14" xfId="2" applyFont="1" applyBorder="1"/>
    <xf numFmtId="49" fontId="2" fillId="0" borderId="3" xfId="0" applyNumberFormat="1" applyFont="1" applyBorder="1" applyAlignment="1">
      <alignment horizontal="center"/>
    </xf>
    <xf numFmtId="169" fontId="2" fillId="0" borderId="14" xfId="2" applyNumberFormat="1" applyFont="1" applyFill="1" applyBorder="1" applyAlignment="1" applyProtection="1">
      <alignment horizontal="center" wrapText="1"/>
      <protection hidden="1"/>
    </xf>
    <xf numFmtId="167" fontId="15" fillId="0" borderId="15" xfId="2" applyNumberFormat="1" applyFont="1" applyFill="1" applyBorder="1" applyAlignment="1" applyProtection="1">
      <alignment horizontal="center" vertical="center" wrapText="1"/>
      <protection hidden="1"/>
    </xf>
    <xf numFmtId="165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NumberFormat="1" applyFont="1" applyFill="1" applyAlignment="1" applyProtection="1">
      <alignment horizontal="left" vertical="center"/>
      <protection hidden="1"/>
    </xf>
    <xf numFmtId="0" fontId="28" fillId="0" borderId="0" xfId="0" applyFont="1"/>
    <xf numFmtId="0" fontId="9" fillId="0" borderId="0" xfId="2" applyFont="1" applyFill="1" applyAlignment="1" applyProtection="1">
      <alignment horizontal="center" vertical="center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10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wrapText="1"/>
      <protection hidden="1"/>
    </xf>
    <xf numFmtId="4" fontId="9" fillId="0" borderId="2" xfId="2" applyNumberFormat="1" applyFont="1" applyFill="1" applyBorder="1" applyAlignment="1" applyProtection="1">
      <alignment horizontal="center" wrapText="1"/>
      <protection hidden="1"/>
    </xf>
    <xf numFmtId="165" fontId="9" fillId="0" borderId="3" xfId="2" applyNumberFormat="1" applyFont="1" applyFill="1" applyBorder="1" applyAlignment="1" applyProtection="1">
      <alignment horizontal="center" wrapText="1"/>
      <protection hidden="1"/>
    </xf>
    <xf numFmtId="4" fontId="9" fillId="0" borderId="3" xfId="2" applyNumberFormat="1" applyFont="1" applyFill="1" applyBorder="1" applyAlignment="1" applyProtection="1">
      <alignment horizontal="center" wrapText="1"/>
      <protection hidden="1"/>
    </xf>
    <xf numFmtId="164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Alignment="1" applyProtection="1">
      <alignment horizontal="center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2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2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wrapText="1"/>
      <protection hidden="1"/>
    </xf>
    <xf numFmtId="0" fontId="2" fillId="0" borderId="0" xfId="2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3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26" xfId="2" applyNumberFormat="1" applyFont="1" applyFill="1" applyBorder="1" applyAlignment="1" applyProtection="1">
      <alignment horizontal="left"/>
      <protection hidden="1"/>
    </xf>
    <xf numFmtId="0" fontId="2" fillId="0" borderId="27" xfId="2" applyNumberFormat="1" applyFont="1" applyFill="1" applyBorder="1" applyAlignment="1" applyProtection="1">
      <alignment horizontal="left"/>
      <protection hidden="1"/>
    </xf>
    <xf numFmtId="0" fontId="2" fillId="0" borderId="28" xfId="2" applyNumberFormat="1" applyFont="1" applyFill="1" applyBorder="1" applyAlignment="1" applyProtection="1">
      <alignment horizontal="left"/>
      <protection hidden="1"/>
    </xf>
    <xf numFmtId="0" fontId="3" fillId="0" borderId="0" xfId="2" applyFont="1" applyAlignment="1" applyProtection="1">
      <alignment horizont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13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6" xfId="2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2" applyNumberFormat="1" applyFont="1" applyFill="1" applyBorder="1" applyAlignment="1" applyProtection="1">
      <alignment horizontal="left" vertical="center"/>
      <protection hidden="1"/>
    </xf>
    <xf numFmtId="0" fontId="9" fillId="0" borderId="13" xfId="2" applyNumberFormat="1" applyFont="1" applyFill="1" applyBorder="1" applyAlignment="1" applyProtection="1">
      <alignment horizontal="left" vertical="center"/>
      <protection hidden="1"/>
    </xf>
    <xf numFmtId="0" fontId="9" fillId="0" borderId="6" xfId="2" applyNumberFormat="1" applyFont="1" applyFill="1" applyBorder="1" applyAlignment="1" applyProtection="1">
      <alignment horizontal="left" vertical="center"/>
      <protection hidden="1"/>
    </xf>
    <xf numFmtId="0" fontId="2" fillId="0" borderId="12" xfId="2" applyNumberFormat="1" applyFont="1" applyFill="1" applyBorder="1" applyAlignment="1" applyProtection="1">
      <alignment horizontal="left"/>
      <protection hidden="1"/>
    </xf>
    <xf numFmtId="0" fontId="2" fillId="0" borderId="13" xfId="2" applyNumberFormat="1" applyFont="1" applyFill="1" applyBorder="1" applyAlignment="1" applyProtection="1">
      <alignment horizontal="left"/>
      <protection hidden="1"/>
    </xf>
    <xf numFmtId="0" fontId="2" fillId="0" borderId="6" xfId="2" applyNumberFormat="1" applyFont="1" applyFill="1" applyBorder="1" applyAlignment="1" applyProtection="1">
      <alignment horizontal="left"/>
      <protection hidden="1"/>
    </xf>
    <xf numFmtId="0" fontId="3" fillId="0" borderId="14" xfId="2" applyFont="1" applyFill="1" applyBorder="1" applyAlignment="1" applyProtection="1">
      <alignment horizontal="center" vertical="center"/>
      <protection hidden="1"/>
    </xf>
    <xf numFmtId="0" fontId="3" fillId="0" borderId="19" xfId="2" applyFont="1" applyFill="1" applyBorder="1" applyAlignment="1" applyProtection="1">
      <alignment horizontal="center" vertical="center"/>
      <protection hidden="1"/>
    </xf>
    <xf numFmtId="0" fontId="3" fillId="0" borderId="4" xfId="2" applyFont="1" applyFill="1" applyBorder="1" applyAlignment="1" applyProtection="1">
      <alignment horizontal="center" vertical="center"/>
      <protection hidden="1"/>
    </xf>
    <xf numFmtId="0" fontId="2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2" applyFont="1" applyFill="1" applyAlignment="1" applyProtection="1">
      <alignment horizontal="right" vertical="center" wrapText="1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right" vertical="center"/>
      <protection hidden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&#1055;&#1086;&#1083;&#1100;&#1079;&#1086;&#1074;&#1072;&#1090;&#1077;&#1083;&#1100;\Documents\&#1041;&#1102;&#1076;&#1078;&#1077;&#1090;\&#1041;&#1102;&#1076;&#1078;&#1077;&#1090;%202019\&#1080;&#1079;&#1084;&#1077;&#1085;&#1077;&#1085;&#1080;&#1103;%20&#1074;%20&#1073;&#1102;&#1076;&#1078;&#1077;&#1090;_6\&#1055;&#1088;&#1080;&#1083;&#1086;&#1078;&#1077;&#1085;&#1080;&#1103;%202-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&#1055;&#1086;&#1083;&#1100;&#1079;&#1086;&#1074;&#1072;&#1090;&#1077;&#1083;&#1100;\Documents\&#1041;&#1102;&#1076;&#1078;&#1077;&#1090;\&#1041;&#1102;&#1076;&#1078;&#1077;&#1090;%202016\&#1055;&#1088;&#1080;&#1083;&#1086;&#1078;&#1077;&#1085;&#1080;&#1103;%202-1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2"/>
      <sheetName val="Приложение3"/>
      <sheetName val="Приложение4"/>
      <sheetName val="Прилож.5"/>
      <sheetName val="Приложение 6"/>
      <sheetName val="Прил.7"/>
      <sheetName val="Приложение 8"/>
      <sheetName val="Прил.9"/>
      <sheetName val="Прилож10."/>
      <sheetName val="Прил.11"/>
      <sheetName val="Лист1"/>
    </sheetNames>
    <sheetDataSet>
      <sheetData sheetId="0" refreshError="1"/>
      <sheetData sheetId="1">
        <row r="46">
          <cell r="C46">
            <v>56984000</v>
          </cell>
          <cell r="D46">
            <v>54593000</v>
          </cell>
        </row>
      </sheetData>
      <sheetData sheetId="2" refreshError="1"/>
      <sheetData sheetId="3" refreshError="1"/>
      <sheetData sheetId="4" refreshError="1"/>
      <sheetData sheetId="5">
        <row r="59">
          <cell r="G59">
            <v>56984000</v>
          </cell>
          <cell r="H59">
            <v>54593000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 10"/>
      <sheetName val="Приложение 11"/>
      <sheetName val="Лист1"/>
    </sheetNames>
    <sheetDataSet>
      <sheetData sheetId="0" refreshError="1"/>
      <sheetData sheetId="1">
        <row r="45">
          <cell r="C45">
            <v>56896000</v>
          </cell>
          <cell r="D45">
            <v>59080000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6">
          <cell r="D46">
            <v>56896000</v>
          </cell>
          <cell r="E46">
            <v>59080000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"/>
  <sheetViews>
    <sheetView view="pageBreakPreview" zoomScaleNormal="75" zoomScaleSheetLayoutView="100" workbookViewId="0">
      <pane xSplit="1" ySplit="10" topLeftCell="B68" activePane="bottomRight" state="frozen"/>
      <selection pane="topRight" activeCell="B1" sqref="B1"/>
      <selection pane="bottomLeft" activeCell="A7" sqref="A7"/>
      <selection pane="bottomRight" activeCell="B4" sqref="B4:C4"/>
    </sheetView>
  </sheetViews>
  <sheetFormatPr defaultRowHeight="12.75"/>
  <cols>
    <col min="1" max="1" width="72" customWidth="1"/>
    <col min="2" max="2" width="27.7109375" customWidth="1"/>
    <col min="3" max="3" width="20" style="1" customWidth="1"/>
    <col min="4" max="4" width="9.28515625" bestFit="1" customWidth="1"/>
  </cols>
  <sheetData>
    <row r="1" spans="1:6" ht="21.75" customHeight="1">
      <c r="B1" s="281" t="s">
        <v>491</v>
      </c>
      <c r="C1" s="281"/>
      <c r="D1" s="5"/>
    </row>
    <row r="2" spans="1:6" ht="14.25" customHeight="1">
      <c r="B2" s="281" t="s">
        <v>23</v>
      </c>
      <c r="C2" s="281"/>
      <c r="D2" s="5"/>
    </row>
    <row r="3" spans="1:6" ht="15" customHeight="1">
      <c r="A3" s="6"/>
      <c r="B3" s="281" t="s">
        <v>24</v>
      </c>
      <c r="C3" s="281"/>
      <c r="D3" s="5"/>
    </row>
    <row r="4" spans="1:6" ht="15.75">
      <c r="B4" s="281" t="s">
        <v>541</v>
      </c>
      <c r="C4" s="281"/>
      <c r="D4" s="5"/>
    </row>
    <row r="5" spans="1:6" ht="15.75">
      <c r="B5" s="22"/>
      <c r="C5" s="22"/>
      <c r="D5" s="5"/>
    </row>
    <row r="6" spans="1:6" ht="20.100000000000001" customHeight="1">
      <c r="A6" s="280" t="s">
        <v>19</v>
      </c>
      <c r="B6" s="280"/>
      <c r="C6" s="280"/>
    </row>
    <row r="7" spans="1:6" ht="20.100000000000001" customHeight="1">
      <c r="A7" s="280" t="s">
        <v>13</v>
      </c>
      <c r="B7" s="280"/>
      <c r="C7" s="280"/>
    </row>
    <row r="8" spans="1:6" ht="17.25" customHeight="1">
      <c r="A8" s="280" t="s">
        <v>310</v>
      </c>
      <c r="B8" s="280"/>
      <c r="C8" s="280"/>
      <c r="E8" s="4"/>
      <c r="F8" s="4"/>
    </row>
    <row r="9" spans="1:6" ht="10.15" customHeight="1" thickBot="1">
      <c r="B9" s="3"/>
      <c r="C9" s="7"/>
      <c r="E9" s="4"/>
      <c r="F9" s="4"/>
    </row>
    <row r="10" spans="1:6" ht="34.5" customHeight="1" thickBot="1">
      <c r="A10" s="106" t="s">
        <v>0</v>
      </c>
      <c r="B10" s="107" t="s">
        <v>11</v>
      </c>
      <c r="C10" s="108" t="s">
        <v>20</v>
      </c>
    </row>
    <row r="11" spans="1:6" ht="18.75" customHeight="1">
      <c r="A11" s="97" t="s">
        <v>1</v>
      </c>
      <c r="B11" s="17" t="s">
        <v>271</v>
      </c>
      <c r="C11" s="99">
        <f>C12</f>
        <v>26354000</v>
      </c>
    </row>
    <row r="12" spans="1:6" ht="18.75" customHeight="1">
      <c r="A12" s="8" t="s">
        <v>15</v>
      </c>
      <c r="B12" s="15" t="s">
        <v>14</v>
      </c>
      <c r="C12" s="102">
        <f>C13+C14+C15</f>
        <v>26354000</v>
      </c>
    </row>
    <row r="13" spans="1:6" ht="67.900000000000006" customHeight="1">
      <c r="A13" s="178" t="s">
        <v>126</v>
      </c>
      <c r="B13" s="16" t="s">
        <v>21</v>
      </c>
      <c r="C13" s="100">
        <v>26274000</v>
      </c>
    </row>
    <row r="14" spans="1:6" ht="108" customHeight="1">
      <c r="A14" s="185" t="s">
        <v>127</v>
      </c>
      <c r="B14" s="16" t="s">
        <v>22</v>
      </c>
      <c r="C14" s="100">
        <v>30000</v>
      </c>
    </row>
    <row r="15" spans="1:6" ht="33.75" customHeight="1">
      <c r="A15" s="130" t="s">
        <v>109</v>
      </c>
      <c r="B15" s="16" t="s">
        <v>110</v>
      </c>
      <c r="C15" s="100">
        <v>50000</v>
      </c>
    </row>
    <row r="16" spans="1:6" ht="33.75" customHeight="1">
      <c r="A16" s="97" t="s">
        <v>95</v>
      </c>
      <c r="B16" s="136" t="s">
        <v>272</v>
      </c>
      <c r="C16" s="174">
        <f>C17</f>
        <v>2552877.41</v>
      </c>
    </row>
    <row r="17" spans="1:3" ht="33.75" customHeight="1">
      <c r="A17" s="84" t="s">
        <v>96</v>
      </c>
      <c r="B17" s="15" t="s">
        <v>108</v>
      </c>
      <c r="C17" s="88">
        <f>C18+C19+C20+C21</f>
        <v>2552877.41</v>
      </c>
    </row>
    <row r="18" spans="1:3" ht="100.15" customHeight="1">
      <c r="A18" s="131" t="s">
        <v>377</v>
      </c>
      <c r="B18" s="16" t="s">
        <v>373</v>
      </c>
      <c r="C18" s="129">
        <v>1169298.8500000001</v>
      </c>
    </row>
    <row r="19" spans="1:3" ht="112.9" customHeight="1">
      <c r="A19" s="131" t="s">
        <v>378</v>
      </c>
      <c r="B19" s="16" t="s">
        <v>374</v>
      </c>
      <c r="C19" s="129">
        <v>7945.43</v>
      </c>
    </row>
    <row r="20" spans="1:3" ht="97.9" customHeight="1">
      <c r="A20" s="131" t="s">
        <v>379</v>
      </c>
      <c r="B20" s="16" t="s">
        <v>375</v>
      </c>
      <c r="C20" s="129">
        <v>1541944.3200000001</v>
      </c>
    </row>
    <row r="21" spans="1:3" ht="96" customHeight="1">
      <c r="A21" s="131" t="s">
        <v>380</v>
      </c>
      <c r="B21" s="16" t="s">
        <v>376</v>
      </c>
      <c r="C21" s="129">
        <v>-166311.19</v>
      </c>
    </row>
    <row r="22" spans="1:3" ht="19.5" customHeight="1">
      <c r="A22" s="12" t="s">
        <v>2</v>
      </c>
      <c r="B22" s="18" t="s">
        <v>273</v>
      </c>
      <c r="C22" s="101">
        <f>C23+C24</f>
        <v>14822000</v>
      </c>
    </row>
    <row r="23" spans="1:3" ht="51.6" customHeight="1">
      <c r="A23" s="8" t="s">
        <v>117</v>
      </c>
      <c r="B23" s="15" t="s">
        <v>118</v>
      </c>
      <c r="C23" s="102">
        <v>3535000</v>
      </c>
    </row>
    <row r="24" spans="1:3" ht="17.25" customHeight="1">
      <c r="A24" s="156" t="s">
        <v>16</v>
      </c>
      <c r="B24" s="15" t="s">
        <v>5</v>
      </c>
      <c r="C24" s="102">
        <f>C25+C26</f>
        <v>11287000</v>
      </c>
    </row>
    <row r="25" spans="1:3" ht="31.5" customHeight="1">
      <c r="A25" s="10" t="s">
        <v>114</v>
      </c>
      <c r="B25" s="16" t="s">
        <v>115</v>
      </c>
      <c r="C25" s="100">
        <v>8126000</v>
      </c>
    </row>
    <row r="26" spans="1:3" ht="38.25" customHeight="1">
      <c r="A26" s="165" t="s">
        <v>119</v>
      </c>
      <c r="B26" s="16" t="s">
        <v>116</v>
      </c>
      <c r="C26" s="100">
        <v>3161000</v>
      </c>
    </row>
    <row r="27" spans="1:3" ht="33.75" customHeight="1">
      <c r="A27" s="12" t="s">
        <v>3</v>
      </c>
      <c r="B27" s="19" t="s">
        <v>6</v>
      </c>
      <c r="C27" s="103">
        <f>C28+C32+C34</f>
        <v>3753740</v>
      </c>
    </row>
    <row r="28" spans="1:3" ht="82.9" customHeight="1">
      <c r="A28" s="13" t="s">
        <v>12</v>
      </c>
      <c r="B28" s="15" t="s">
        <v>8</v>
      </c>
      <c r="C28" s="102">
        <f>C29+C30+C31</f>
        <v>1787200</v>
      </c>
    </row>
    <row r="29" spans="1:3" ht="83.45" customHeight="1">
      <c r="A29" s="14" t="s">
        <v>120</v>
      </c>
      <c r="B29" s="16" t="s">
        <v>128</v>
      </c>
      <c r="C29" s="100">
        <v>1500000</v>
      </c>
    </row>
    <row r="30" spans="1:3" ht="83.45" customHeight="1">
      <c r="A30" s="14" t="s">
        <v>441</v>
      </c>
      <c r="B30" s="16" t="s">
        <v>443</v>
      </c>
      <c r="C30" s="100">
        <v>4200</v>
      </c>
    </row>
    <row r="31" spans="1:3" ht="38.450000000000003" customHeight="1">
      <c r="A31" s="14" t="s">
        <v>444</v>
      </c>
      <c r="B31" s="16" t="s">
        <v>442</v>
      </c>
      <c r="C31" s="100">
        <v>283000</v>
      </c>
    </row>
    <row r="32" spans="1:3" ht="38.450000000000003" customHeight="1">
      <c r="A32" s="13" t="s">
        <v>445</v>
      </c>
      <c r="B32" s="13" t="s">
        <v>448</v>
      </c>
      <c r="C32" s="102">
        <f>C33</f>
        <v>66540</v>
      </c>
    </row>
    <row r="33" spans="1:3" ht="51.6" customHeight="1">
      <c r="A33" s="14" t="s">
        <v>446</v>
      </c>
      <c r="B33" s="16" t="s">
        <v>447</v>
      </c>
      <c r="C33" s="100">
        <v>66540</v>
      </c>
    </row>
    <row r="34" spans="1:3" ht="76.900000000000006" customHeight="1">
      <c r="A34" s="13" t="s">
        <v>337</v>
      </c>
      <c r="B34" s="15" t="s">
        <v>338</v>
      </c>
      <c r="C34" s="102">
        <f>C35</f>
        <v>1900000</v>
      </c>
    </row>
    <row r="35" spans="1:3" ht="83.45" customHeight="1">
      <c r="A35" s="14" t="s">
        <v>121</v>
      </c>
      <c r="B35" s="15" t="s">
        <v>122</v>
      </c>
      <c r="C35" s="100">
        <v>1900000</v>
      </c>
    </row>
    <row r="36" spans="1:3" ht="37.15" customHeight="1">
      <c r="A36" s="160" t="s">
        <v>129</v>
      </c>
      <c r="B36" s="161" t="s">
        <v>130</v>
      </c>
      <c r="C36" s="103">
        <f>C37+C39</f>
        <v>1387500</v>
      </c>
    </row>
    <row r="37" spans="1:3" ht="37.15" customHeight="1">
      <c r="A37" s="156" t="s">
        <v>452</v>
      </c>
      <c r="B37" s="15" t="s">
        <v>451</v>
      </c>
      <c r="C37" s="102">
        <f>C38</f>
        <v>209800</v>
      </c>
    </row>
    <row r="38" spans="1:3" ht="37.15" customHeight="1">
      <c r="A38" s="242" t="s">
        <v>455</v>
      </c>
      <c r="B38" s="16" t="s">
        <v>450</v>
      </c>
      <c r="C38" s="100">
        <v>209800</v>
      </c>
    </row>
    <row r="39" spans="1:3" ht="37.15" customHeight="1">
      <c r="A39" s="156" t="s">
        <v>454</v>
      </c>
      <c r="B39" s="15" t="s">
        <v>453</v>
      </c>
      <c r="C39" s="102">
        <f>C41+C40</f>
        <v>1177700</v>
      </c>
    </row>
    <row r="40" spans="1:3" ht="37.15" customHeight="1">
      <c r="A40" s="10" t="s">
        <v>489</v>
      </c>
      <c r="B40" s="16" t="s">
        <v>490</v>
      </c>
      <c r="C40" s="102">
        <v>55700</v>
      </c>
    </row>
    <row r="41" spans="1:3" ht="32.25" customHeight="1">
      <c r="A41" s="10" t="s">
        <v>307</v>
      </c>
      <c r="B41" s="16" t="s">
        <v>449</v>
      </c>
      <c r="C41" s="100">
        <v>1122000</v>
      </c>
    </row>
    <row r="42" spans="1:3" ht="20.45" customHeight="1">
      <c r="A42" s="11" t="s">
        <v>4</v>
      </c>
      <c r="B42" s="18" t="s">
        <v>7</v>
      </c>
      <c r="C42" s="101">
        <f>C43+C45</f>
        <v>1539180</v>
      </c>
    </row>
    <row r="43" spans="1:3" ht="82.15" customHeight="1">
      <c r="A43" s="13" t="s">
        <v>459</v>
      </c>
      <c r="B43" s="15" t="s">
        <v>458</v>
      </c>
      <c r="C43" s="102">
        <f>C44</f>
        <v>252700</v>
      </c>
    </row>
    <row r="44" spans="1:3" ht="79.900000000000006" customHeight="1">
      <c r="A44" s="14" t="s">
        <v>461</v>
      </c>
      <c r="B44" s="16" t="s">
        <v>460</v>
      </c>
      <c r="C44" s="100">
        <v>252700</v>
      </c>
    </row>
    <row r="45" spans="1:3" ht="36.6" customHeight="1">
      <c r="A45" s="13" t="s">
        <v>457</v>
      </c>
      <c r="B45" s="15" t="s">
        <v>456</v>
      </c>
      <c r="C45" s="102">
        <f>C46+C47</f>
        <v>1286480</v>
      </c>
    </row>
    <row r="46" spans="1:3" ht="51.6" customHeight="1">
      <c r="A46" s="14" t="s">
        <v>123</v>
      </c>
      <c r="B46" s="16" t="s">
        <v>276</v>
      </c>
      <c r="C46" s="100">
        <v>600000</v>
      </c>
    </row>
    <row r="47" spans="1:3" ht="57.6" customHeight="1">
      <c r="A47" s="14" t="s">
        <v>463</v>
      </c>
      <c r="B47" s="243" t="s">
        <v>462</v>
      </c>
      <c r="C47" s="100">
        <v>686480</v>
      </c>
    </row>
    <row r="48" spans="1:3" ht="24" customHeight="1">
      <c r="A48" s="11" t="s">
        <v>308</v>
      </c>
      <c r="B48" s="179" t="s">
        <v>309</v>
      </c>
      <c r="C48" s="103">
        <f>C49</f>
        <v>4000</v>
      </c>
    </row>
    <row r="49" spans="1:3" ht="63.6" customHeight="1">
      <c r="A49" s="13" t="s">
        <v>336</v>
      </c>
      <c r="B49" s="15" t="s">
        <v>335</v>
      </c>
      <c r="C49" s="102">
        <v>4000</v>
      </c>
    </row>
    <row r="50" spans="1:3" ht="23.25" customHeight="1">
      <c r="A50" s="209" t="s">
        <v>9</v>
      </c>
      <c r="B50" s="209"/>
      <c r="C50" s="103">
        <f>C16+C11+C22+C27+C36+C42+C48</f>
        <v>50413297.409999996</v>
      </c>
    </row>
    <row r="51" spans="1:3" ht="23.25" customHeight="1">
      <c r="A51" s="20" t="s">
        <v>416</v>
      </c>
      <c r="B51" s="20" t="s">
        <v>417</v>
      </c>
      <c r="C51" s="237">
        <f>C52+C69</f>
        <v>51401151.780000001</v>
      </c>
    </row>
    <row r="52" spans="1:3" ht="33.75" customHeight="1">
      <c r="A52" s="20" t="s">
        <v>17</v>
      </c>
      <c r="B52" s="179" t="s">
        <v>18</v>
      </c>
      <c r="C52" s="208">
        <f>C53+C59</f>
        <v>51117608</v>
      </c>
    </row>
    <row r="53" spans="1:3" ht="18.600000000000001" customHeight="1">
      <c r="A53" s="20" t="s">
        <v>290</v>
      </c>
      <c r="B53" s="179" t="s">
        <v>348</v>
      </c>
      <c r="C53" s="181">
        <f>C54+C56</f>
        <v>27174000</v>
      </c>
    </row>
    <row r="54" spans="1:3" ht="18" customHeight="1">
      <c r="A54" s="9" t="s">
        <v>350</v>
      </c>
      <c r="B54" s="21" t="s">
        <v>349</v>
      </c>
      <c r="C54" s="104">
        <f>C55</f>
        <v>22174000</v>
      </c>
    </row>
    <row r="55" spans="1:3" ht="31.9" customHeight="1">
      <c r="A55" s="109" t="s">
        <v>124</v>
      </c>
      <c r="B55" s="134" t="s">
        <v>370</v>
      </c>
      <c r="C55" s="105">
        <v>22174000</v>
      </c>
    </row>
    <row r="56" spans="1:3" ht="31.9" customHeight="1">
      <c r="A56" s="9" t="s">
        <v>431</v>
      </c>
      <c r="B56" s="21" t="s">
        <v>432</v>
      </c>
      <c r="C56" s="104">
        <f>C57</f>
        <v>5000000</v>
      </c>
    </row>
    <row r="57" spans="1:3" ht="31.9" customHeight="1">
      <c r="A57" s="9" t="s">
        <v>434</v>
      </c>
      <c r="B57" s="21" t="s">
        <v>433</v>
      </c>
      <c r="C57" s="104">
        <f>C58</f>
        <v>5000000</v>
      </c>
    </row>
    <row r="58" spans="1:3" ht="46.9" customHeight="1">
      <c r="A58" s="109" t="s">
        <v>435</v>
      </c>
      <c r="B58" s="134" t="s">
        <v>436</v>
      </c>
      <c r="C58" s="105">
        <v>5000000</v>
      </c>
    </row>
    <row r="59" spans="1:3" ht="31.9" customHeight="1">
      <c r="A59" s="20" t="s">
        <v>352</v>
      </c>
      <c r="B59" s="179" t="s">
        <v>353</v>
      </c>
      <c r="C59" s="181">
        <f>C60+C64+C63+C61+C62</f>
        <v>23943608</v>
      </c>
    </row>
    <row r="60" spans="1:3" ht="63" customHeight="1">
      <c r="A60" s="225" t="s">
        <v>418</v>
      </c>
      <c r="B60" s="235" t="s">
        <v>419</v>
      </c>
      <c r="C60" s="104">
        <v>6104318</v>
      </c>
    </row>
    <row r="61" spans="1:3" ht="31.9" customHeight="1">
      <c r="A61" s="225" t="s">
        <v>408</v>
      </c>
      <c r="B61" s="235" t="s">
        <v>409</v>
      </c>
      <c r="C61" s="104">
        <v>894345</v>
      </c>
    </row>
    <row r="62" spans="1:3" ht="66.599999999999994" customHeight="1">
      <c r="A62" s="225" t="s">
        <v>486</v>
      </c>
      <c r="B62" s="235" t="s">
        <v>487</v>
      </c>
      <c r="C62" s="104">
        <v>6000001</v>
      </c>
    </row>
    <row r="63" spans="1:3" ht="31.9" customHeight="1">
      <c r="A63" s="225" t="s">
        <v>403</v>
      </c>
      <c r="B63" s="235" t="s">
        <v>405</v>
      </c>
      <c r="C63" s="104">
        <v>7446612</v>
      </c>
    </row>
    <row r="64" spans="1:3" ht="31.9" customHeight="1">
      <c r="A64" s="209" t="s">
        <v>354</v>
      </c>
      <c r="B64" s="238" t="s">
        <v>404</v>
      </c>
      <c r="C64" s="239">
        <f>C67+C66+C65+C68</f>
        <v>3498332</v>
      </c>
    </row>
    <row r="65" spans="1:3" ht="43.15" customHeight="1">
      <c r="A65" s="178" t="s">
        <v>423</v>
      </c>
      <c r="B65" s="226" t="s">
        <v>424</v>
      </c>
      <c r="C65" s="105">
        <v>1085000</v>
      </c>
    </row>
    <row r="66" spans="1:3" ht="31.9" customHeight="1">
      <c r="A66" s="178" t="s">
        <v>398</v>
      </c>
      <c r="B66" s="226" t="s">
        <v>399</v>
      </c>
      <c r="C66" s="105">
        <v>150000</v>
      </c>
    </row>
    <row r="67" spans="1:3" ht="31.9" customHeight="1">
      <c r="A67" s="178" t="s">
        <v>355</v>
      </c>
      <c r="B67" s="226" t="s">
        <v>356</v>
      </c>
      <c r="C67" s="105">
        <v>263332</v>
      </c>
    </row>
    <row r="68" spans="1:3" ht="31.9" customHeight="1">
      <c r="A68" s="178" t="s">
        <v>471</v>
      </c>
      <c r="B68" s="226" t="s">
        <v>472</v>
      </c>
      <c r="C68" s="105">
        <v>2000000</v>
      </c>
    </row>
    <row r="69" spans="1:3" ht="31.9" customHeight="1">
      <c r="A69" s="20" t="s">
        <v>412</v>
      </c>
      <c r="B69" s="179" t="s">
        <v>413</v>
      </c>
      <c r="C69" s="181">
        <f>C70</f>
        <v>283543.78000000003</v>
      </c>
    </row>
    <row r="70" spans="1:3" ht="31.9" customHeight="1">
      <c r="A70" s="178" t="s">
        <v>415</v>
      </c>
      <c r="B70" s="226" t="s">
        <v>414</v>
      </c>
      <c r="C70" s="105">
        <v>283543.78000000003</v>
      </c>
    </row>
    <row r="71" spans="1:3" s="2" customFormat="1" ht="30.75" customHeight="1">
      <c r="A71" s="222" t="s">
        <v>10</v>
      </c>
      <c r="B71" s="223"/>
      <c r="C71" s="224">
        <f>C50+C51</f>
        <v>101814449.19</v>
      </c>
    </row>
  </sheetData>
  <mergeCells count="7">
    <mergeCell ref="A8:C8"/>
    <mergeCell ref="B4:C4"/>
    <mergeCell ref="B1:C1"/>
    <mergeCell ref="B3:C3"/>
    <mergeCell ref="A6:C6"/>
    <mergeCell ref="A7:C7"/>
    <mergeCell ref="B2:C2"/>
  </mergeCells>
  <phoneticPr fontId="0" type="noConversion"/>
  <pageMargins left="0.47244094488188981" right="0.31496062992125984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6"/>
  <sheetViews>
    <sheetView view="pageBreakPreview" zoomScaleNormal="100" zoomScaleSheetLayoutView="100" workbookViewId="0">
      <selection activeCell="A5" sqref="A5:D6"/>
    </sheetView>
  </sheetViews>
  <sheetFormatPr defaultColWidth="9.140625" defaultRowHeight="12.75"/>
  <cols>
    <col min="1" max="1" width="75.28515625" style="138" customWidth="1"/>
    <col min="2" max="2" width="14.7109375" style="138" customWidth="1"/>
    <col min="3" max="3" width="11.28515625" style="138" customWidth="1"/>
    <col min="4" max="4" width="16.28515625" style="138" customWidth="1"/>
    <col min="5" max="16384" width="9.140625" style="138"/>
  </cols>
  <sheetData>
    <row r="1" spans="1:4" ht="15.75">
      <c r="B1" s="281" t="s">
        <v>274</v>
      </c>
      <c r="C1" s="281"/>
      <c r="D1" s="281"/>
    </row>
    <row r="2" spans="1:4" ht="15.75">
      <c r="B2" s="281" t="s">
        <v>23</v>
      </c>
      <c r="C2" s="281"/>
      <c r="D2" s="281"/>
    </row>
    <row r="3" spans="1:4" ht="15.75">
      <c r="B3" s="281" t="s">
        <v>24</v>
      </c>
      <c r="C3" s="281"/>
      <c r="D3" s="281"/>
    </row>
    <row r="4" spans="1:4">
      <c r="B4" s="283" t="s">
        <v>541</v>
      </c>
      <c r="C4" s="283"/>
      <c r="D4" s="283"/>
    </row>
    <row r="5" spans="1:4">
      <c r="A5" s="282" t="s">
        <v>311</v>
      </c>
      <c r="B5" s="282"/>
      <c r="C5" s="282"/>
      <c r="D5" s="282"/>
    </row>
    <row r="6" spans="1:4" ht="40.5" customHeight="1">
      <c r="A6" s="282"/>
      <c r="B6" s="282"/>
      <c r="C6" s="282"/>
      <c r="D6" s="282"/>
    </row>
    <row r="8" spans="1:4" ht="36" customHeight="1">
      <c r="A8" s="96" t="s">
        <v>59</v>
      </c>
      <c r="B8" s="126" t="s">
        <v>105</v>
      </c>
      <c r="C8" s="126" t="s">
        <v>103</v>
      </c>
      <c r="D8" s="96" t="s">
        <v>104</v>
      </c>
    </row>
    <row r="9" spans="1:4" ht="33.75" customHeight="1">
      <c r="A9" s="58" t="s">
        <v>275</v>
      </c>
      <c r="B9" s="94" t="s">
        <v>174</v>
      </c>
      <c r="C9" s="15"/>
      <c r="D9" s="198">
        <f>D10+D17</f>
        <v>3500000</v>
      </c>
    </row>
    <row r="10" spans="1:4" ht="33" customHeight="1">
      <c r="A10" s="157" t="s">
        <v>278</v>
      </c>
      <c r="B10" s="144" t="s">
        <v>176</v>
      </c>
      <c r="C10" s="15"/>
      <c r="D10" s="199">
        <f>D11+D14</f>
        <v>200000</v>
      </c>
    </row>
    <row r="11" spans="1:4" ht="34.15" customHeight="1">
      <c r="A11" s="73" t="s">
        <v>177</v>
      </c>
      <c r="B11" s="144" t="s">
        <v>175</v>
      </c>
      <c r="C11" s="15"/>
      <c r="D11" s="199">
        <f>D12</f>
        <v>100000</v>
      </c>
    </row>
    <row r="12" spans="1:4" ht="19.149999999999999" customHeight="1">
      <c r="A12" s="73" t="s">
        <v>178</v>
      </c>
      <c r="B12" s="144" t="s">
        <v>179</v>
      </c>
      <c r="C12" s="15"/>
      <c r="D12" s="199">
        <f>D13</f>
        <v>100000</v>
      </c>
    </row>
    <row r="13" spans="1:4" ht="16.899999999999999" customHeight="1">
      <c r="A13" s="64" t="s">
        <v>97</v>
      </c>
      <c r="B13" s="132"/>
      <c r="C13" s="16">
        <v>200</v>
      </c>
      <c r="D13" s="200">
        <v>100000</v>
      </c>
    </row>
    <row r="14" spans="1:4" ht="33" customHeight="1">
      <c r="A14" s="182" t="s">
        <v>180</v>
      </c>
      <c r="B14" s="144" t="s">
        <v>181</v>
      </c>
      <c r="C14" s="122"/>
      <c r="D14" s="201">
        <f>D15</f>
        <v>100000</v>
      </c>
    </row>
    <row r="15" spans="1:4" ht="16.149999999999999" customHeight="1">
      <c r="A15" s="73" t="s">
        <v>178</v>
      </c>
      <c r="B15" s="144" t="s">
        <v>182</v>
      </c>
      <c r="C15" s="145"/>
      <c r="D15" s="201">
        <f>D16</f>
        <v>100000</v>
      </c>
    </row>
    <row r="16" spans="1:4" ht="18" customHeight="1">
      <c r="A16" s="64" t="s">
        <v>97</v>
      </c>
      <c r="B16" s="62"/>
      <c r="C16" s="145">
        <v>200</v>
      </c>
      <c r="D16" s="191">
        <v>100000</v>
      </c>
    </row>
    <row r="17" spans="1:4" ht="46.9" customHeight="1">
      <c r="A17" s="182" t="s">
        <v>467</v>
      </c>
      <c r="B17" s="62" t="s">
        <v>465</v>
      </c>
      <c r="C17" s="145"/>
      <c r="D17" s="201">
        <f>D18</f>
        <v>3300000</v>
      </c>
    </row>
    <row r="18" spans="1:4" ht="38.450000000000003" customHeight="1">
      <c r="A18" s="182" t="s">
        <v>468</v>
      </c>
      <c r="B18" s="62" t="s">
        <v>466</v>
      </c>
      <c r="C18" s="145"/>
      <c r="D18" s="201">
        <f>D19+D21</f>
        <v>3300000</v>
      </c>
    </row>
    <row r="19" spans="1:4" ht="40.15" customHeight="1">
      <c r="A19" s="73" t="s">
        <v>469</v>
      </c>
      <c r="B19" s="62" t="s">
        <v>492</v>
      </c>
      <c r="C19" s="145"/>
      <c r="D19" s="201">
        <f>D20</f>
        <v>1300000</v>
      </c>
    </row>
    <row r="20" spans="1:4" ht="18" customHeight="1">
      <c r="A20" s="64" t="s">
        <v>97</v>
      </c>
      <c r="B20" s="62"/>
      <c r="C20" s="145">
        <v>200</v>
      </c>
      <c r="D20" s="191">
        <v>1300000</v>
      </c>
    </row>
    <row r="21" spans="1:4" ht="49.9" customHeight="1">
      <c r="A21" s="73" t="s">
        <v>473</v>
      </c>
      <c r="B21" s="62" t="s">
        <v>474</v>
      </c>
      <c r="C21" s="145"/>
      <c r="D21" s="201">
        <f>D22</f>
        <v>2000000</v>
      </c>
    </row>
    <row r="22" spans="1:4" ht="18" customHeight="1">
      <c r="A22" s="64" t="s">
        <v>97</v>
      </c>
      <c r="B22" s="62"/>
      <c r="C22" s="145">
        <v>200</v>
      </c>
      <c r="D22" s="191">
        <v>2000000</v>
      </c>
    </row>
    <row r="23" spans="1:4" ht="36" customHeight="1">
      <c r="A23" s="58" t="s">
        <v>312</v>
      </c>
      <c r="B23" s="94" t="s">
        <v>313</v>
      </c>
      <c r="C23" s="145"/>
      <c r="D23" s="198">
        <f>D24</f>
        <v>10000</v>
      </c>
    </row>
    <row r="24" spans="1:4" ht="37.15" customHeight="1">
      <c r="A24" s="157" t="s">
        <v>314</v>
      </c>
      <c r="B24" s="62" t="s">
        <v>315</v>
      </c>
      <c r="C24" s="145"/>
      <c r="D24" s="191">
        <f>D25</f>
        <v>10000</v>
      </c>
    </row>
    <row r="25" spans="1:4" ht="30.6" customHeight="1">
      <c r="A25" s="182" t="s">
        <v>316</v>
      </c>
      <c r="B25" s="62" t="s">
        <v>317</v>
      </c>
      <c r="C25" s="145"/>
      <c r="D25" s="191">
        <f>D26</f>
        <v>10000</v>
      </c>
    </row>
    <row r="26" spans="1:4" ht="23.45" customHeight="1">
      <c r="A26" s="182" t="s">
        <v>178</v>
      </c>
      <c r="B26" s="62" t="s">
        <v>318</v>
      </c>
      <c r="C26" s="145"/>
      <c r="D26" s="191">
        <f>D27</f>
        <v>10000</v>
      </c>
    </row>
    <row r="27" spans="1:4" ht="18" customHeight="1">
      <c r="A27" s="210" t="s">
        <v>97</v>
      </c>
      <c r="B27" s="62"/>
      <c r="C27" s="145">
        <v>200</v>
      </c>
      <c r="D27" s="191">
        <v>10000</v>
      </c>
    </row>
    <row r="28" spans="1:4" ht="33" customHeight="1">
      <c r="A28" s="135" t="s">
        <v>279</v>
      </c>
      <c r="B28" s="94" t="s">
        <v>157</v>
      </c>
      <c r="C28" s="15"/>
      <c r="D28" s="198">
        <f>D29+D33</f>
        <v>3025003</v>
      </c>
    </row>
    <row r="29" spans="1:4" ht="32.25" customHeight="1">
      <c r="A29" s="78" t="s">
        <v>197</v>
      </c>
      <c r="B29" s="95" t="s">
        <v>194</v>
      </c>
      <c r="C29" s="15"/>
      <c r="D29" s="199">
        <f>D30</f>
        <v>1290003</v>
      </c>
    </row>
    <row r="30" spans="1:4" ht="33" customHeight="1">
      <c r="A30" s="149" t="s">
        <v>238</v>
      </c>
      <c r="B30" s="95" t="s">
        <v>195</v>
      </c>
      <c r="C30" s="15"/>
      <c r="D30" s="199">
        <f>D31</f>
        <v>1290003</v>
      </c>
    </row>
    <row r="31" spans="1:4" ht="35.25" customHeight="1">
      <c r="A31" s="142" t="s">
        <v>341</v>
      </c>
      <c r="B31" s="144" t="s">
        <v>342</v>
      </c>
      <c r="C31" s="15"/>
      <c r="D31" s="199">
        <f>D32</f>
        <v>1290003</v>
      </c>
    </row>
    <row r="32" spans="1:4" ht="18" customHeight="1">
      <c r="A32" s="112" t="s">
        <v>102</v>
      </c>
      <c r="B32" s="132"/>
      <c r="C32" s="77">
        <v>300</v>
      </c>
      <c r="D32" s="192">
        <v>1290003</v>
      </c>
    </row>
    <row r="33" spans="1:4" ht="33" customHeight="1">
      <c r="A33" s="78" t="s">
        <v>196</v>
      </c>
      <c r="B33" s="95" t="s">
        <v>198</v>
      </c>
      <c r="C33" s="15"/>
      <c r="D33" s="199">
        <f>D34</f>
        <v>1735000</v>
      </c>
    </row>
    <row r="34" spans="1:4" ht="43.9" customHeight="1">
      <c r="A34" s="86" t="s">
        <v>265</v>
      </c>
      <c r="B34" s="95" t="s">
        <v>199</v>
      </c>
      <c r="C34" s="15"/>
      <c r="D34" s="199">
        <f>D35+D37</f>
        <v>1735000</v>
      </c>
    </row>
    <row r="35" spans="1:4" ht="31.5" customHeight="1">
      <c r="A35" s="142" t="s">
        <v>200</v>
      </c>
      <c r="B35" s="144" t="s">
        <v>201</v>
      </c>
      <c r="C35" s="15"/>
      <c r="D35" s="199">
        <f>D36</f>
        <v>650000</v>
      </c>
    </row>
    <row r="36" spans="1:4" ht="17.25" customHeight="1">
      <c r="A36" s="112" t="s">
        <v>102</v>
      </c>
      <c r="B36" s="132"/>
      <c r="C36" s="77">
        <v>300</v>
      </c>
      <c r="D36" s="206">
        <v>650000</v>
      </c>
    </row>
    <row r="37" spans="1:4" ht="36" customHeight="1">
      <c r="A37" s="142" t="s">
        <v>426</v>
      </c>
      <c r="B37" s="144" t="s">
        <v>425</v>
      </c>
      <c r="C37" s="77"/>
      <c r="D37" s="206">
        <f>D38</f>
        <v>1085000</v>
      </c>
    </row>
    <row r="38" spans="1:4" ht="17.25" customHeight="1">
      <c r="A38" s="112" t="s">
        <v>102</v>
      </c>
      <c r="B38" s="132"/>
      <c r="C38" s="77">
        <v>300</v>
      </c>
      <c r="D38" s="206">
        <v>1085000</v>
      </c>
    </row>
    <row r="39" spans="1:4" ht="64.900000000000006" customHeight="1">
      <c r="A39" s="58" t="s">
        <v>90</v>
      </c>
      <c r="B39" s="91" t="s">
        <v>236</v>
      </c>
      <c r="C39" s="15"/>
      <c r="D39" s="198">
        <f>D40+D44</f>
        <v>1035213</v>
      </c>
    </row>
    <row r="40" spans="1:4" ht="47.45" customHeight="1">
      <c r="A40" s="73" t="s">
        <v>256</v>
      </c>
      <c r="B40" s="90" t="s">
        <v>142</v>
      </c>
      <c r="C40" s="15"/>
      <c r="D40" s="199">
        <f>D41</f>
        <v>885213</v>
      </c>
    </row>
    <row r="41" spans="1:4" ht="19.5" customHeight="1">
      <c r="A41" s="73" t="s">
        <v>145</v>
      </c>
      <c r="B41" s="90" t="s">
        <v>146</v>
      </c>
      <c r="C41" s="15"/>
      <c r="D41" s="199">
        <f>D42</f>
        <v>885213</v>
      </c>
    </row>
    <row r="42" spans="1:4" ht="16.5" customHeight="1">
      <c r="A42" s="142" t="s">
        <v>144</v>
      </c>
      <c r="B42" s="162" t="s">
        <v>143</v>
      </c>
      <c r="C42" s="15"/>
      <c r="D42" s="199">
        <f>D43</f>
        <v>885213</v>
      </c>
    </row>
    <row r="43" spans="1:4" ht="18" customHeight="1">
      <c r="A43" s="64" t="s">
        <v>97</v>
      </c>
      <c r="B43" s="132"/>
      <c r="C43" s="16">
        <v>200</v>
      </c>
      <c r="D43" s="191">
        <v>885213</v>
      </c>
    </row>
    <row r="44" spans="1:4" ht="16.149999999999999" customHeight="1">
      <c r="A44" s="93" t="s">
        <v>91</v>
      </c>
      <c r="B44" s="90" t="s">
        <v>163</v>
      </c>
      <c r="C44" s="15"/>
      <c r="D44" s="199">
        <f>D46</f>
        <v>150000</v>
      </c>
    </row>
    <row r="45" spans="1:4" ht="17.25" customHeight="1">
      <c r="A45" s="93" t="s">
        <v>164</v>
      </c>
      <c r="B45" s="90" t="s">
        <v>339</v>
      </c>
      <c r="C45" s="15"/>
      <c r="D45" s="199">
        <f>D46</f>
        <v>150000</v>
      </c>
    </row>
    <row r="46" spans="1:4" ht="30" customHeight="1">
      <c r="A46" s="93" t="s">
        <v>165</v>
      </c>
      <c r="B46" s="90" t="s">
        <v>239</v>
      </c>
      <c r="C46" s="15"/>
      <c r="D46" s="199">
        <f>D47</f>
        <v>150000</v>
      </c>
    </row>
    <row r="47" spans="1:4" ht="17.45" customHeight="1">
      <c r="A47" s="64" t="s">
        <v>97</v>
      </c>
      <c r="B47" s="133"/>
      <c r="C47" s="16">
        <v>200</v>
      </c>
      <c r="D47" s="200">
        <v>150000</v>
      </c>
    </row>
    <row r="48" spans="1:4" ht="31.5">
      <c r="A48" s="58" t="s">
        <v>111</v>
      </c>
      <c r="B48" s="94" t="s">
        <v>183</v>
      </c>
      <c r="C48" s="15"/>
      <c r="D48" s="198">
        <f>D49+D55</f>
        <v>6949332</v>
      </c>
    </row>
    <row r="49" spans="1:4" ht="46.9" customHeight="1">
      <c r="A49" s="149" t="s">
        <v>304</v>
      </c>
      <c r="B49" s="144" t="s">
        <v>187</v>
      </c>
      <c r="C49" s="15"/>
      <c r="D49" s="199">
        <f>D50</f>
        <v>6713332</v>
      </c>
    </row>
    <row r="50" spans="1:4" ht="18.75" customHeight="1">
      <c r="A50" s="147" t="s">
        <v>188</v>
      </c>
      <c r="B50" s="144" t="s">
        <v>184</v>
      </c>
      <c r="C50" s="15"/>
      <c r="D50" s="199">
        <f>D53+D51</f>
        <v>6713332</v>
      </c>
    </row>
    <row r="51" spans="1:4" ht="70.900000000000006" customHeight="1">
      <c r="A51" s="157" t="s">
        <v>306</v>
      </c>
      <c r="B51" s="144" t="s">
        <v>185</v>
      </c>
      <c r="C51" s="16"/>
      <c r="D51" s="199">
        <f>D52</f>
        <v>6450000</v>
      </c>
    </row>
    <row r="52" spans="1:4" ht="18.75" customHeight="1">
      <c r="A52" s="64" t="s">
        <v>100</v>
      </c>
      <c r="B52" s="229"/>
      <c r="C52" s="16">
        <v>500</v>
      </c>
      <c r="D52" s="200">
        <v>6450000</v>
      </c>
    </row>
    <row r="53" spans="1:4" ht="31.5">
      <c r="A53" s="157" t="s">
        <v>372</v>
      </c>
      <c r="B53" s="144" t="s">
        <v>371</v>
      </c>
      <c r="C53" s="16"/>
      <c r="D53" s="199">
        <f>D54</f>
        <v>263332</v>
      </c>
    </row>
    <row r="54" spans="1:4" ht="15.75">
      <c r="A54" s="64" t="s">
        <v>100</v>
      </c>
      <c r="B54" s="144"/>
      <c r="C54" s="16">
        <v>500</v>
      </c>
      <c r="D54" s="199">
        <v>263332</v>
      </c>
    </row>
    <row r="55" spans="1:4" ht="31.5">
      <c r="A55" s="157" t="s">
        <v>94</v>
      </c>
      <c r="B55" s="144" t="s">
        <v>186</v>
      </c>
      <c r="C55" s="16"/>
      <c r="D55" s="199">
        <f>D57</f>
        <v>236000</v>
      </c>
    </row>
    <row r="56" spans="1:4" ht="15.75">
      <c r="A56" s="157" t="s">
        <v>190</v>
      </c>
      <c r="B56" s="144" t="s">
        <v>189</v>
      </c>
      <c r="C56" s="16"/>
      <c r="D56" s="199">
        <f>D57</f>
        <v>236000</v>
      </c>
    </row>
    <row r="57" spans="1:4" ht="31.5">
      <c r="A57" s="157" t="s">
        <v>192</v>
      </c>
      <c r="B57" s="144" t="s">
        <v>191</v>
      </c>
      <c r="C57" s="15"/>
      <c r="D57" s="199">
        <f>D58</f>
        <v>236000</v>
      </c>
    </row>
    <row r="58" spans="1:4" ht="19.899999999999999" customHeight="1">
      <c r="A58" s="64" t="s">
        <v>100</v>
      </c>
      <c r="B58" s="132"/>
      <c r="C58" s="16">
        <v>500</v>
      </c>
      <c r="D58" s="200">
        <v>236000</v>
      </c>
    </row>
    <row r="59" spans="1:4" ht="33.6" customHeight="1">
      <c r="A59" s="58" t="s">
        <v>93</v>
      </c>
      <c r="B59" s="94" t="s">
        <v>203</v>
      </c>
      <c r="C59" s="155"/>
      <c r="D59" s="198">
        <f>D60+D68</f>
        <v>420000</v>
      </c>
    </row>
    <row r="60" spans="1:4" ht="31.5">
      <c r="A60" s="157" t="s">
        <v>202</v>
      </c>
      <c r="B60" s="144" t="s">
        <v>205</v>
      </c>
      <c r="C60" s="155"/>
      <c r="D60" s="199">
        <f>D61+D65</f>
        <v>200000</v>
      </c>
    </row>
    <row r="61" spans="1:4" ht="16.899999999999999" customHeight="1">
      <c r="A61" s="157" t="s">
        <v>206</v>
      </c>
      <c r="B61" s="144" t="s">
        <v>204</v>
      </c>
      <c r="C61" s="155"/>
      <c r="D61" s="199">
        <f>D62</f>
        <v>115000</v>
      </c>
    </row>
    <row r="62" spans="1:4" ht="18.600000000000001" customHeight="1">
      <c r="A62" s="157" t="s">
        <v>207</v>
      </c>
      <c r="B62" s="144" t="s">
        <v>208</v>
      </c>
      <c r="C62" s="155"/>
      <c r="D62" s="199">
        <f>D63+D64</f>
        <v>115000</v>
      </c>
    </row>
    <row r="63" spans="1:4" ht="18.600000000000001" customHeight="1">
      <c r="A63" s="64" t="s">
        <v>97</v>
      </c>
      <c r="B63" s="132"/>
      <c r="C63" s="16">
        <v>200</v>
      </c>
      <c r="D63" s="200">
        <v>20000</v>
      </c>
    </row>
    <row r="64" spans="1:4" ht="18.600000000000001" customHeight="1">
      <c r="A64" s="112" t="s">
        <v>102</v>
      </c>
      <c r="B64" s="229"/>
      <c r="C64" s="16">
        <v>300</v>
      </c>
      <c r="D64" s="200">
        <v>95000</v>
      </c>
    </row>
    <row r="65" spans="1:4" ht="18.600000000000001" customHeight="1">
      <c r="A65" s="72" t="s">
        <v>209</v>
      </c>
      <c r="B65" s="144" t="s">
        <v>210</v>
      </c>
      <c r="C65" s="122"/>
      <c r="D65" s="201">
        <f>D66</f>
        <v>85000</v>
      </c>
    </row>
    <row r="66" spans="1:4" ht="19.149999999999999" customHeight="1">
      <c r="A66" s="157" t="s">
        <v>207</v>
      </c>
      <c r="B66" s="144" t="s">
        <v>211</v>
      </c>
      <c r="C66" s="145"/>
      <c r="D66" s="201">
        <f>D67</f>
        <v>85000</v>
      </c>
    </row>
    <row r="67" spans="1:4" ht="16.899999999999999" customHeight="1">
      <c r="A67" s="112" t="s">
        <v>102</v>
      </c>
      <c r="B67" s="62"/>
      <c r="C67" s="145">
        <v>300</v>
      </c>
      <c r="D67" s="191">
        <v>85000</v>
      </c>
    </row>
    <row r="68" spans="1:4" ht="34.15" customHeight="1">
      <c r="A68" s="72" t="s">
        <v>319</v>
      </c>
      <c r="B68" s="62" t="s">
        <v>320</v>
      </c>
      <c r="C68" s="145"/>
      <c r="D68" s="191">
        <f>D69</f>
        <v>220000</v>
      </c>
    </row>
    <row r="69" spans="1:4" ht="21.6" customHeight="1">
      <c r="A69" s="72" t="s">
        <v>322</v>
      </c>
      <c r="B69" s="62" t="s">
        <v>321</v>
      </c>
      <c r="C69" s="145"/>
      <c r="D69" s="191">
        <f>D70</f>
        <v>220000</v>
      </c>
    </row>
    <row r="70" spans="1:4" ht="34.9" customHeight="1">
      <c r="A70" s="210" t="s">
        <v>323</v>
      </c>
      <c r="B70" s="155"/>
      <c r="C70" s="145">
        <v>600</v>
      </c>
      <c r="D70" s="191">
        <v>220000</v>
      </c>
    </row>
    <row r="71" spans="1:4" ht="31.5">
      <c r="A71" s="58" t="s">
        <v>237</v>
      </c>
      <c r="B71" s="94" t="s">
        <v>158</v>
      </c>
      <c r="C71" s="15"/>
      <c r="D71" s="198">
        <f>D72+D78+D93+G97+D85+D89+D100</f>
        <v>33980748.780000001</v>
      </c>
    </row>
    <row r="72" spans="1:4" ht="45" customHeight="1">
      <c r="A72" s="157" t="s">
        <v>280</v>
      </c>
      <c r="B72" s="144" t="s">
        <v>225</v>
      </c>
      <c r="C72" s="15"/>
      <c r="D72" s="199">
        <f>D74</f>
        <v>6000000</v>
      </c>
    </row>
    <row r="73" spans="1:4" ht="31.5">
      <c r="A73" s="157" t="s">
        <v>228</v>
      </c>
      <c r="B73" s="144" t="s">
        <v>227</v>
      </c>
      <c r="C73" s="15"/>
      <c r="D73" s="199">
        <f>D74</f>
        <v>6000000</v>
      </c>
    </row>
    <row r="74" spans="1:4" ht="18.600000000000001" customHeight="1">
      <c r="A74" s="157" t="s">
        <v>112</v>
      </c>
      <c r="B74" s="144" t="s">
        <v>226</v>
      </c>
      <c r="C74" s="15"/>
      <c r="D74" s="199">
        <f>D75+D76+D77</f>
        <v>6000000</v>
      </c>
    </row>
    <row r="75" spans="1:4" ht="49.9" customHeight="1">
      <c r="A75" s="124" t="s">
        <v>98</v>
      </c>
      <c r="B75" s="94"/>
      <c r="C75" s="125">
        <v>100</v>
      </c>
      <c r="D75" s="200">
        <v>5265000</v>
      </c>
    </row>
    <row r="76" spans="1:4" ht="21" customHeight="1">
      <c r="A76" s="64" t="s">
        <v>97</v>
      </c>
      <c r="B76" s="94"/>
      <c r="C76" s="118">
        <v>200</v>
      </c>
      <c r="D76" s="200">
        <v>730950</v>
      </c>
    </row>
    <row r="77" spans="1:4" ht="18" customHeight="1">
      <c r="A77" s="64" t="s">
        <v>99</v>
      </c>
      <c r="B77" s="94"/>
      <c r="C77" s="125">
        <v>800</v>
      </c>
      <c r="D77" s="200">
        <v>4050</v>
      </c>
    </row>
    <row r="78" spans="1:4" ht="31.5">
      <c r="A78" s="157" t="s">
        <v>281</v>
      </c>
      <c r="B78" s="144" t="s">
        <v>218</v>
      </c>
      <c r="C78" s="67"/>
      <c r="D78" s="201">
        <f>D79+D83</f>
        <v>22370748.780000001</v>
      </c>
    </row>
    <row r="79" spans="1:4" ht="42" customHeight="1">
      <c r="A79" s="164" t="s">
        <v>240</v>
      </c>
      <c r="B79" s="144" t="s">
        <v>219</v>
      </c>
      <c r="C79" s="67"/>
      <c r="D79" s="201">
        <f>D80</f>
        <v>4830748.78</v>
      </c>
    </row>
    <row r="80" spans="1:4" ht="15.75">
      <c r="A80" s="156" t="s">
        <v>221</v>
      </c>
      <c r="B80" s="144" t="s">
        <v>220</v>
      </c>
      <c r="C80" s="67"/>
      <c r="D80" s="201">
        <f>D81</f>
        <v>4830748.78</v>
      </c>
    </row>
    <row r="81" spans="1:4" ht="19.149999999999999" customHeight="1">
      <c r="A81" s="64" t="s">
        <v>97</v>
      </c>
      <c r="B81" s="62"/>
      <c r="C81" s="65">
        <v>200</v>
      </c>
      <c r="D81" s="192">
        <v>4830748.78</v>
      </c>
    </row>
    <row r="82" spans="1:4" ht="32.450000000000003" customHeight="1">
      <c r="A82" s="163" t="s">
        <v>223</v>
      </c>
      <c r="B82" s="144" t="s">
        <v>222</v>
      </c>
      <c r="C82" s="145"/>
      <c r="D82" s="191">
        <f>D83</f>
        <v>17540000</v>
      </c>
    </row>
    <row r="83" spans="1:4" ht="31.5">
      <c r="A83" s="142" t="s">
        <v>427</v>
      </c>
      <c r="B83" s="144" t="s">
        <v>224</v>
      </c>
      <c r="C83" s="110"/>
      <c r="D83" s="201">
        <f>D84</f>
        <v>17540000</v>
      </c>
    </row>
    <row r="84" spans="1:4" ht="18" customHeight="1">
      <c r="A84" s="64" t="s">
        <v>97</v>
      </c>
      <c r="B84" s="62"/>
      <c r="C84" s="145">
        <v>200</v>
      </c>
      <c r="D84" s="191">
        <v>17540000</v>
      </c>
    </row>
    <row r="85" spans="1:4" ht="17.45" customHeight="1">
      <c r="A85" s="157" t="s">
        <v>291</v>
      </c>
      <c r="B85" s="159" t="s">
        <v>292</v>
      </c>
      <c r="C85" s="146"/>
      <c r="D85" s="191">
        <f>D86</f>
        <v>900000</v>
      </c>
    </row>
    <row r="86" spans="1:4" ht="17.45" customHeight="1">
      <c r="A86" s="157" t="s">
        <v>293</v>
      </c>
      <c r="B86" s="159" t="s">
        <v>294</v>
      </c>
      <c r="C86" s="146"/>
      <c r="D86" s="191">
        <f>D87</f>
        <v>900000</v>
      </c>
    </row>
    <row r="87" spans="1:4" ht="17.45" customHeight="1">
      <c r="A87" s="157" t="s">
        <v>295</v>
      </c>
      <c r="B87" s="159" t="s">
        <v>296</v>
      </c>
      <c r="C87" s="146"/>
      <c r="D87" s="191">
        <f>D88</f>
        <v>900000</v>
      </c>
    </row>
    <row r="88" spans="1:4" ht="17.45" customHeight="1">
      <c r="A88" s="124" t="s">
        <v>97</v>
      </c>
      <c r="B88" s="62"/>
      <c r="C88" s="145">
        <v>200</v>
      </c>
      <c r="D88" s="191">
        <v>900000</v>
      </c>
    </row>
    <row r="89" spans="1:4" ht="17.45" customHeight="1">
      <c r="A89" s="157" t="s">
        <v>325</v>
      </c>
      <c r="B89" s="62" t="s">
        <v>324</v>
      </c>
      <c r="C89" s="123"/>
      <c r="D89" s="201">
        <f>D90</f>
        <v>88866</v>
      </c>
    </row>
    <row r="90" spans="1:4" ht="17.45" customHeight="1">
      <c r="A90" s="157" t="s">
        <v>327</v>
      </c>
      <c r="B90" s="62" t="s">
        <v>326</v>
      </c>
      <c r="C90" s="123"/>
      <c r="D90" s="201">
        <f>D91</f>
        <v>88866</v>
      </c>
    </row>
    <row r="91" spans="1:4" ht="17.45" customHeight="1">
      <c r="A91" s="157" t="s">
        <v>328</v>
      </c>
      <c r="B91" s="62" t="s">
        <v>241</v>
      </c>
      <c r="C91" s="123"/>
      <c r="D91" s="201">
        <f>D92</f>
        <v>88866</v>
      </c>
    </row>
    <row r="92" spans="1:4" ht="17.45" customHeight="1">
      <c r="A92" s="124" t="s">
        <v>97</v>
      </c>
      <c r="B92" s="62"/>
      <c r="C92" s="123">
        <v>200</v>
      </c>
      <c r="D92" s="191">
        <v>88866</v>
      </c>
    </row>
    <row r="93" spans="1:4" ht="18.600000000000001" customHeight="1">
      <c r="A93" s="157" t="s">
        <v>125</v>
      </c>
      <c r="B93" s="144" t="s">
        <v>162</v>
      </c>
      <c r="C93" s="77"/>
      <c r="D93" s="201">
        <f>D95+D97</f>
        <v>1763134</v>
      </c>
    </row>
    <row r="94" spans="1:4" ht="17.45" customHeight="1">
      <c r="A94" s="73" t="s">
        <v>159</v>
      </c>
      <c r="B94" s="144" t="s">
        <v>171</v>
      </c>
      <c r="C94" s="77"/>
      <c r="D94" s="201">
        <f>D95+D97</f>
        <v>1763134</v>
      </c>
    </row>
    <row r="95" spans="1:4" ht="31.5">
      <c r="A95" s="142" t="s">
        <v>160</v>
      </c>
      <c r="B95" s="158" t="s">
        <v>172</v>
      </c>
      <c r="C95" s="77"/>
      <c r="D95" s="201">
        <f>D96</f>
        <v>763134</v>
      </c>
    </row>
    <row r="96" spans="1:4" ht="15.6" customHeight="1">
      <c r="A96" s="64" t="s">
        <v>97</v>
      </c>
      <c r="B96" s="62"/>
      <c r="C96" s="145">
        <v>200</v>
      </c>
      <c r="D96" s="191">
        <v>763134</v>
      </c>
    </row>
    <row r="97" spans="1:4" ht="31.15" customHeight="1">
      <c r="A97" s="149" t="s">
        <v>161</v>
      </c>
      <c r="B97" s="144" t="s">
        <v>173</v>
      </c>
      <c r="C97" s="77"/>
      <c r="D97" s="201">
        <f>D98+D99</f>
        <v>1000000</v>
      </c>
    </row>
    <row r="98" spans="1:4" ht="16.149999999999999" customHeight="1">
      <c r="A98" s="64" t="s">
        <v>97</v>
      </c>
      <c r="B98" s="62"/>
      <c r="C98" s="145">
        <v>200</v>
      </c>
      <c r="D98" s="191">
        <v>998283.89</v>
      </c>
    </row>
    <row r="99" spans="1:4" ht="16.149999999999999" customHeight="1">
      <c r="A99" s="64" t="s">
        <v>99</v>
      </c>
      <c r="B99" s="62"/>
      <c r="C99" s="123">
        <v>800</v>
      </c>
      <c r="D99" s="191">
        <v>1716.11</v>
      </c>
    </row>
    <row r="100" spans="1:4" ht="34.15" customHeight="1">
      <c r="A100" s="149" t="s">
        <v>329</v>
      </c>
      <c r="B100" s="62" t="s">
        <v>364</v>
      </c>
      <c r="C100" s="123"/>
      <c r="D100" s="201">
        <f>D102</f>
        <v>2858000</v>
      </c>
    </row>
    <row r="101" spans="1:4" ht="51.6" customHeight="1">
      <c r="A101" s="227" t="s">
        <v>369</v>
      </c>
      <c r="B101" s="62" t="s">
        <v>368</v>
      </c>
      <c r="C101" s="123"/>
      <c r="D101" s="201">
        <f>D102</f>
        <v>2858000</v>
      </c>
    </row>
    <row r="102" spans="1:4" ht="48" customHeight="1">
      <c r="A102" s="64" t="s">
        <v>367</v>
      </c>
      <c r="B102" s="62" t="s">
        <v>365</v>
      </c>
      <c r="C102" s="123"/>
      <c r="D102" s="191">
        <f>D103</f>
        <v>2858000</v>
      </c>
    </row>
    <row r="103" spans="1:4" ht="16.149999999999999" customHeight="1">
      <c r="A103" s="64" t="s">
        <v>99</v>
      </c>
      <c r="B103" s="62"/>
      <c r="C103" s="123">
        <v>800</v>
      </c>
      <c r="D103" s="191">
        <v>2858000</v>
      </c>
    </row>
    <row r="104" spans="1:4" ht="34.15" customHeight="1">
      <c r="A104" s="58" t="s">
        <v>282</v>
      </c>
      <c r="B104" s="98" t="s">
        <v>151</v>
      </c>
      <c r="C104" s="60"/>
      <c r="D104" s="202">
        <f>D105+D109</f>
        <v>10480001</v>
      </c>
    </row>
    <row r="105" spans="1:4" ht="47.25">
      <c r="A105" s="157" t="s">
        <v>305</v>
      </c>
      <c r="B105" s="144" t="s">
        <v>152</v>
      </c>
      <c r="C105" s="60"/>
      <c r="D105" s="201">
        <f>D107</f>
        <v>6450001</v>
      </c>
    </row>
    <row r="106" spans="1:4" ht="31.5">
      <c r="A106" s="157" t="s">
        <v>154</v>
      </c>
      <c r="B106" s="144" t="s">
        <v>153</v>
      </c>
      <c r="C106" s="60"/>
      <c r="D106" s="201">
        <f>D107</f>
        <v>6450001</v>
      </c>
    </row>
    <row r="107" spans="1:4" ht="31.5">
      <c r="A107" s="157" t="s">
        <v>155</v>
      </c>
      <c r="B107" s="144" t="s">
        <v>488</v>
      </c>
      <c r="C107" s="60"/>
      <c r="D107" s="201">
        <f>D108</f>
        <v>6450001</v>
      </c>
    </row>
    <row r="108" spans="1:4" ht="31.5">
      <c r="A108" s="64" t="s">
        <v>101</v>
      </c>
      <c r="B108" s="62"/>
      <c r="C108" s="145">
        <v>800</v>
      </c>
      <c r="D108" s="191">
        <v>6450001</v>
      </c>
    </row>
    <row r="109" spans="1:4" ht="52.15" customHeight="1">
      <c r="A109" s="156" t="s">
        <v>303</v>
      </c>
      <c r="B109" s="144" t="s">
        <v>168</v>
      </c>
      <c r="C109" s="82"/>
      <c r="D109" s="201">
        <f>D111</f>
        <v>4030000</v>
      </c>
    </row>
    <row r="110" spans="1:4" ht="31.5">
      <c r="A110" s="149" t="s">
        <v>156</v>
      </c>
      <c r="B110" s="144" t="s">
        <v>169</v>
      </c>
      <c r="C110" s="82"/>
      <c r="D110" s="201">
        <f>D111</f>
        <v>4030000</v>
      </c>
    </row>
    <row r="111" spans="1:4" ht="31.5">
      <c r="A111" s="156" t="s">
        <v>113</v>
      </c>
      <c r="B111" s="144" t="s">
        <v>170</v>
      </c>
      <c r="C111" s="65"/>
      <c r="D111" s="201">
        <f>D112</f>
        <v>4030000</v>
      </c>
    </row>
    <row r="112" spans="1:4" ht="31.5">
      <c r="A112" s="64" t="s">
        <v>101</v>
      </c>
      <c r="B112" s="62"/>
      <c r="C112" s="145">
        <v>600</v>
      </c>
      <c r="D112" s="191">
        <v>4030000</v>
      </c>
    </row>
    <row r="113" spans="1:4" ht="31.5">
      <c r="A113" s="58" t="s">
        <v>483</v>
      </c>
      <c r="B113" s="94" t="s">
        <v>357</v>
      </c>
      <c r="C113" s="145"/>
      <c r="D113" s="203">
        <f>D114</f>
        <v>300000</v>
      </c>
    </row>
    <row r="114" spans="1:4" ht="31.5">
      <c r="A114" s="157" t="s">
        <v>358</v>
      </c>
      <c r="B114" s="144" t="s">
        <v>359</v>
      </c>
      <c r="C114" s="145"/>
      <c r="D114" s="201">
        <f>D115</f>
        <v>300000</v>
      </c>
    </row>
    <row r="115" spans="1:4" ht="47.25">
      <c r="A115" s="72" t="s">
        <v>360</v>
      </c>
      <c r="B115" s="144" t="s">
        <v>361</v>
      </c>
      <c r="C115" s="145"/>
      <c r="D115" s="201">
        <f>D116+D118</f>
        <v>300000</v>
      </c>
    </row>
    <row r="116" spans="1:4" ht="15.75">
      <c r="A116" s="149" t="s">
        <v>362</v>
      </c>
      <c r="B116" s="144" t="s">
        <v>363</v>
      </c>
      <c r="C116" s="145"/>
      <c r="D116" s="201">
        <f>D117</f>
        <v>50000</v>
      </c>
    </row>
    <row r="117" spans="1:4" ht="31.5">
      <c r="A117" s="64" t="s">
        <v>97</v>
      </c>
      <c r="B117" s="62"/>
      <c r="C117" s="145">
        <v>200</v>
      </c>
      <c r="D117" s="191">
        <v>50000</v>
      </c>
    </row>
    <row r="118" spans="1:4" ht="15.75">
      <c r="A118" s="149" t="s">
        <v>391</v>
      </c>
      <c r="B118" s="144" t="s">
        <v>392</v>
      </c>
      <c r="C118" s="145"/>
      <c r="D118" s="191">
        <f>D119</f>
        <v>250000</v>
      </c>
    </row>
    <row r="119" spans="1:4" ht="31.5">
      <c r="A119" s="64" t="s">
        <v>97</v>
      </c>
      <c r="B119" s="62"/>
      <c r="C119" s="145">
        <v>200</v>
      </c>
      <c r="D119" s="191">
        <v>250000</v>
      </c>
    </row>
    <row r="120" spans="1:4" ht="33" customHeight="1">
      <c r="A120" s="58" t="s">
        <v>484</v>
      </c>
      <c r="B120" s="94" t="s">
        <v>147</v>
      </c>
      <c r="C120" s="60"/>
      <c r="D120" s="203">
        <f>D121+D132</f>
        <v>17937294.039999999</v>
      </c>
    </row>
    <row r="121" spans="1:4" ht="31.5">
      <c r="A121" s="157" t="s">
        <v>212</v>
      </c>
      <c r="B121" s="144" t="s">
        <v>213</v>
      </c>
      <c r="C121" s="67"/>
      <c r="D121" s="204">
        <f>D122+D125</f>
        <v>17627294.039999999</v>
      </c>
    </row>
    <row r="122" spans="1:4" ht="31.5">
      <c r="A122" s="73" t="s">
        <v>215</v>
      </c>
      <c r="B122" s="144" t="s">
        <v>214</v>
      </c>
      <c r="C122" s="67"/>
      <c r="D122" s="204">
        <f>D123</f>
        <v>1440000</v>
      </c>
    </row>
    <row r="123" spans="1:4" ht="17.45" customHeight="1">
      <c r="A123" s="142" t="s">
        <v>216</v>
      </c>
      <c r="B123" s="62" t="s">
        <v>217</v>
      </c>
      <c r="C123" s="67"/>
      <c r="D123" s="207">
        <f>D124</f>
        <v>1440000</v>
      </c>
    </row>
    <row r="124" spans="1:4" ht="17.45" customHeight="1">
      <c r="A124" s="64" t="s">
        <v>97</v>
      </c>
      <c r="B124" s="62"/>
      <c r="C124" s="145">
        <v>200</v>
      </c>
      <c r="D124" s="196">
        <v>1440000</v>
      </c>
    </row>
    <row r="125" spans="1:4" ht="33" customHeight="1">
      <c r="A125" s="72" t="s">
        <v>264</v>
      </c>
      <c r="B125" s="144" t="s">
        <v>229</v>
      </c>
      <c r="C125" s="145"/>
      <c r="D125" s="204">
        <f>D126+D129+D130</f>
        <v>16187294.040000001</v>
      </c>
    </row>
    <row r="126" spans="1:4" ht="33" customHeight="1">
      <c r="A126" s="72" t="s">
        <v>438</v>
      </c>
      <c r="B126" s="144" t="s">
        <v>437</v>
      </c>
      <c r="C126" s="145"/>
      <c r="D126" s="204">
        <f>D127</f>
        <v>322580.74</v>
      </c>
    </row>
    <row r="127" spans="1:4" ht="33" customHeight="1">
      <c r="A127" s="64" t="s">
        <v>97</v>
      </c>
      <c r="B127" s="144"/>
      <c r="C127" s="145">
        <v>200</v>
      </c>
      <c r="D127" s="204">
        <v>322580.74</v>
      </c>
    </row>
    <row r="128" spans="1:4" ht="18.75" customHeight="1">
      <c r="A128" s="72" t="s">
        <v>216</v>
      </c>
      <c r="B128" s="144" t="s">
        <v>230</v>
      </c>
      <c r="C128" s="145"/>
      <c r="D128" s="204">
        <f>D129</f>
        <v>9760395.3000000007</v>
      </c>
    </row>
    <row r="129" spans="1:4" ht="16.149999999999999" customHeight="1">
      <c r="A129" s="64" t="s">
        <v>97</v>
      </c>
      <c r="B129" s="62"/>
      <c r="C129" s="145">
        <v>200</v>
      </c>
      <c r="D129" s="196">
        <v>9760395.3000000007</v>
      </c>
    </row>
    <row r="130" spans="1:4" ht="36.6" customHeight="1">
      <c r="A130" s="72" t="s">
        <v>421</v>
      </c>
      <c r="B130" s="144" t="s">
        <v>420</v>
      </c>
      <c r="C130" s="145"/>
      <c r="D130" s="204">
        <f>D131</f>
        <v>6104318</v>
      </c>
    </row>
    <row r="131" spans="1:4" ht="16.149999999999999" customHeight="1">
      <c r="A131" s="64" t="s">
        <v>97</v>
      </c>
      <c r="B131" s="62"/>
      <c r="C131" s="145">
        <v>200</v>
      </c>
      <c r="D131" s="196">
        <v>6104318</v>
      </c>
    </row>
    <row r="132" spans="1:4" ht="33" customHeight="1">
      <c r="A132" s="157" t="s">
        <v>92</v>
      </c>
      <c r="B132" s="144" t="s">
        <v>148</v>
      </c>
      <c r="C132" s="60"/>
      <c r="D132" s="201">
        <f>D134</f>
        <v>310000</v>
      </c>
    </row>
    <row r="133" spans="1:4" ht="16.899999999999999" customHeight="1">
      <c r="A133" s="73" t="s">
        <v>149</v>
      </c>
      <c r="B133" s="144" t="s">
        <v>166</v>
      </c>
      <c r="C133" s="60"/>
      <c r="D133" s="201">
        <f>D134</f>
        <v>310000</v>
      </c>
    </row>
    <row r="134" spans="1:4" ht="31.5">
      <c r="A134" s="143" t="s">
        <v>150</v>
      </c>
      <c r="B134" s="144" t="s">
        <v>167</v>
      </c>
      <c r="C134" s="60"/>
      <c r="D134" s="201">
        <f t="shared" ref="D134" si="0">D135</f>
        <v>310000</v>
      </c>
    </row>
    <row r="135" spans="1:4" ht="15.75">
      <c r="A135" s="75" t="s">
        <v>99</v>
      </c>
      <c r="B135" s="62"/>
      <c r="C135" s="65">
        <v>800</v>
      </c>
      <c r="D135" s="192">
        <v>310000</v>
      </c>
    </row>
    <row r="136" spans="1:4" ht="34.9" customHeight="1">
      <c r="A136" s="44" t="s">
        <v>301</v>
      </c>
      <c r="B136" s="211" t="s">
        <v>300</v>
      </c>
      <c r="C136" s="145"/>
      <c r="D136" s="202">
        <f>D137</f>
        <v>8433406.7800000012</v>
      </c>
    </row>
    <row r="137" spans="1:4" ht="29.45" customHeight="1">
      <c r="A137" s="149" t="s">
        <v>330</v>
      </c>
      <c r="B137" s="189" t="s">
        <v>302</v>
      </c>
      <c r="C137" s="145"/>
      <c r="D137" s="201">
        <f>D138+D140+D144+D142</f>
        <v>8433406.7800000012</v>
      </c>
    </row>
    <row r="138" spans="1:4" ht="33.6" customHeight="1">
      <c r="A138" s="149" t="s">
        <v>386</v>
      </c>
      <c r="B138" s="189" t="s">
        <v>385</v>
      </c>
      <c r="C138" s="145"/>
      <c r="D138" s="201">
        <f>D139</f>
        <v>267403.78000000003</v>
      </c>
    </row>
    <row r="139" spans="1:4" ht="26.45" customHeight="1">
      <c r="A139" s="64" t="s">
        <v>97</v>
      </c>
      <c r="B139" s="189"/>
      <c r="C139" s="145">
        <v>200</v>
      </c>
      <c r="D139" s="191">
        <v>267403.78000000003</v>
      </c>
    </row>
    <row r="140" spans="1:4" ht="32.450000000000003" customHeight="1">
      <c r="A140" s="149" t="s">
        <v>476</v>
      </c>
      <c r="B140" s="189" t="s">
        <v>477</v>
      </c>
      <c r="C140" s="145"/>
      <c r="D140" s="201">
        <f>D141</f>
        <v>7966003</v>
      </c>
    </row>
    <row r="141" spans="1:4" ht="26.45" customHeight="1">
      <c r="A141" s="64" t="s">
        <v>97</v>
      </c>
      <c r="B141" s="189"/>
      <c r="C141" s="145">
        <v>200</v>
      </c>
      <c r="D141" s="191">
        <v>7966003</v>
      </c>
    </row>
    <row r="142" spans="1:4" ht="51.6" customHeight="1">
      <c r="A142" s="72" t="s">
        <v>400</v>
      </c>
      <c r="B142" s="236" t="s">
        <v>410</v>
      </c>
      <c r="C142" s="145"/>
      <c r="D142" s="201">
        <f>D143</f>
        <v>50000</v>
      </c>
    </row>
    <row r="143" spans="1:4" ht="28.15" customHeight="1">
      <c r="A143" s="64" t="s">
        <v>97</v>
      </c>
      <c r="B143" s="189"/>
      <c r="C143" s="145">
        <v>200</v>
      </c>
      <c r="D143" s="191">
        <v>50000</v>
      </c>
    </row>
    <row r="144" spans="1:4" ht="47.45" customHeight="1">
      <c r="A144" s="149" t="s">
        <v>400</v>
      </c>
      <c r="B144" s="189" t="s">
        <v>401</v>
      </c>
      <c r="C144" s="145"/>
      <c r="D144" s="201">
        <f>D145</f>
        <v>150000</v>
      </c>
    </row>
    <row r="145" spans="1:4" ht="26.45" customHeight="1">
      <c r="A145" s="64" t="s">
        <v>97</v>
      </c>
      <c r="B145" s="189"/>
      <c r="C145" s="145">
        <v>200</v>
      </c>
      <c r="D145" s="191">
        <v>150000</v>
      </c>
    </row>
    <row r="146" spans="1:4" ht="19.149999999999999" customHeight="1">
      <c r="A146" s="58" t="s">
        <v>235</v>
      </c>
      <c r="B146" s="68"/>
      <c r="C146" s="145"/>
      <c r="D146" s="205">
        <f>D9+D28+D39+D48+D59+D71+D104+D113+D120+D136+D23</f>
        <v>86070998.599999994</v>
      </c>
    </row>
    <row r="147" spans="1:4" ht="19.5" customHeight="1">
      <c r="A147" s="76" t="s">
        <v>88</v>
      </c>
      <c r="B147" s="94" t="s">
        <v>132</v>
      </c>
      <c r="C147" s="119"/>
      <c r="D147" s="202">
        <f>D148+D150+D152+D158+D162+D164+D168+D170+D172+D156+D174</f>
        <v>18925373.75</v>
      </c>
    </row>
    <row r="148" spans="1:4" ht="15.75">
      <c r="A148" s="149" t="s">
        <v>135</v>
      </c>
      <c r="B148" s="144" t="s">
        <v>131</v>
      </c>
      <c r="C148" s="60"/>
      <c r="D148" s="201">
        <f>D149</f>
        <v>1002000</v>
      </c>
    </row>
    <row r="149" spans="1:4" ht="49.15" customHeight="1">
      <c r="A149" s="186" t="s">
        <v>98</v>
      </c>
      <c r="B149" s="55"/>
      <c r="C149" s="118">
        <v>100</v>
      </c>
      <c r="D149" s="191">
        <v>1002000</v>
      </c>
    </row>
    <row r="150" spans="1:4" ht="31.5">
      <c r="A150" s="142" t="s">
        <v>331</v>
      </c>
      <c r="B150" s="144" t="s">
        <v>133</v>
      </c>
      <c r="C150" s="67"/>
      <c r="D150" s="201">
        <f>D151</f>
        <v>224000</v>
      </c>
    </row>
    <row r="151" spans="1:4" ht="48" customHeight="1">
      <c r="A151" s="64" t="s">
        <v>299</v>
      </c>
      <c r="B151" s="68"/>
      <c r="C151" s="125">
        <v>100</v>
      </c>
      <c r="D151" s="191">
        <v>224000</v>
      </c>
    </row>
    <row r="152" spans="1:4" ht="17.45" customHeight="1">
      <c r="A152" s="149" t="s">
        <v>136</v>
      </c>
      <c r="B152" s="144" t="s">
        <v>137</v>
      </c>
      <c r="C152" s="67">
        <v>0</v>
      </c>
      <c r="D152" s="201">
        <f>D153+D154+D155</f>
        <v>10486000</v>
      </c>
    </row>
    <row r="153" spans="1:4" ht="47.45" customHeight="1">
      <c r="A153" s="64" t="s">
        <v>98</v>
      </c>
      <c r="B153" s="68"/>
      <c r="C153" s="145">
        <v>100</v>
      </c>
      <c r="D153" s="191">
        <v>7548000</v>
      </c>
    </row>
    <row r="154" spans="1:4" ht="21.6" customHeight="1">
      <c r="A154" s="64" t="s">
        <v>97</v>
      </c>
      <c r="B154" s="62"/>
      <c r="C154" s="145">
        <v>200</v>
      </c>
      <c r="D154" s="191">
        <v>2878000</v>
      </c>
    </row>
    <row r="155" spans="1:4" ht="15.75">
      <c r="A155" s="64" t="s">
        <v>99</v>
      </c>
      <c r="B155" s="132"/>
      <c r="C155" s="16">
        <v>800</v>
      </c>
      <c r="D155" s="200">
        <v>60000</v>
      </c>
    </row>
    <row r="156" spans="1:4" ht="15.75">
      <c r="A156" s="163" t="s">
        <v>267</v>
      </c>
      <c r="B156" s="144" t="s">
        <v>269</v>
      </c>
      <c r="C156" s="15"/>
      <c r="D156" s="199">
        <f>D157</f>
        <v>210000</v>
      </c>
    </row>
    <row r="157" spans="1:4" ht="15.75">
      <c r="A157" s="141" t="s">
        <v>100</v>
      </c>
      <c r="B157" s="62"/>
      <c r="C157" s="65">
        <v>500</v>
      </c>
      <c r="D157" s="200">
        <v>210000</v>
      </c>
    </row>
    <row r="158" spans="1:4" ht="31.5">
      <c r="A158" s="8" t="s">
        <v>89</v>
      </c>
      <c r="B158" s="111" t="s">
        <v>134</v>
      </c>
      <c r="C158" s="67"/>
      <c r="D158" s="201">
        <f>D159+D160+D161</f>
        <v>350000</v>
      </c>
    </row>
    <row r="159" spans="1:4" ht="18" customHeight="1">
      <c r="A159" s="10" t="s">
        <v>99</v>
      </c>
      <c r="B159" s="16"/>
      <c r="C159" s="65">
        <v>800</v>
      </c>
      <c r="D159" s="192">
        <v>200111</v>
      </c>
    </row>
    <row r="160" spans="1:4" ht="18" customHeight="1">
      <c r="A160" s="64" t="s">
        <v>97</v>
      </c>
      <c r="B160" s="16"/>
      <c r="C160" s="65">
        <v>200</v>
      </c>
      <c r="D160" s="192">
        <v>117849</v>
      </c>
    </row>
    <row r="161" spans="1:4" ht="18" customHeight="1">
      <c r="A161" s="64" t="s">
        <v>102</v>
      </c>
      <c r="B161" s="16"/>
      <c r="C161" s="65">
        <v>300</v>
      </c>
      <c r="D161" s="192">
        <v>32040</v>
      </c>
    </row>
    <row r="162" spans="1:4" ht="15.75">
      <c r="A162" s="149" t="s">
        <v>138</v>
      </c>
      <c r="B162" s="15" t="s">
        <v>139</v>
      </c>
      <c r="C162" s="110"/>
      <c r="D162" s="201">
        <f>D163</f>
        <v>220000</v>
      </c>
    </row>
    <row r="163" spans="1:4" ht="18.600000000000001" customHeight="1">
      <c r="A163" s="64" t="s">
        <v>97</v>
      </c>
      <c r="B163" s="62"/>
      <c r="C163" s="145">
        <v>200</v>
      </c>
      <c r="D163" s="191">
        <v>220000</v>
      </c>
    </row>
    <row r="164" spans="1:4" ht="15.75">
      <c r="A164" s="147" t="s">
        <v>231</v>
      </c>
      <c r="B164" s="15" t="s">
        <v>140</v>
      </c>
      <c r="C164" s="110"/>
      <c r="D164" s="201">
        <f>D165+D167+D166</f>
        <v>3144373.75</v>
      </c>
    </row>
    <row r="165" spans="1:4" ht="18" customHeight="1">
      <c r="A165" s="64" t="s">
        <v>97</v>
      </c>
      <c r="B165" s="62"/>
      <c r="C165" s="145">
        <v>200</v>
      </c>
      <c r="D165" s="191">
        <v>1798964.94</v>
      </c>
    </row>
    <row r="166" spans="1:4" ht="18" customHeight="1">
      <c r="A166" s="64" t="s">
        <v>102</v>
      </c>
      <c r="B166" s="241"/>
      <c r="C166" s="218">
        <v>300</v>
      </c>
      <c r="D166" s="219">
        <v>20000</v>
      </c>
    </row>
    <row r="167" spans="1:4" ht="18" customHeight="1">
      <c r="A167" s="64" t="s">
        <v>99</v>
      </c>
      <c r="B167" s="241"/>
      <c r="C167" s="218">
        <v>800</v>
      </c>
      <c r="D167" s="219">
        <v>1325408.81</v>
      </c>
    </row>
    <row r="168" spans="1:4" ht="15.75">
      <c r="A168" s="142" t="s">
        <v>232</v>
      </c>
      <c r="B168" s="162" t="s">
        <v>141</v>
      </c>
      <c r="C168" s="212"/>
      <c r="D168" s="213">
        <f>D169</f>
        <v>1999000</v>
      </c>
    </row>
    <row r="169" spans="1:4" ht="18" customHeight="1">
      <c r="A169" s="141" t="s">
        <v>100</v>
      </c>
      <c r="B169" s="62"/>
      <c r="C169" s="65">
        <v>500</v>
      </c>
      <c r="D169" s="192">
        <v>1999000</v>
      </c>
    </row>
    <row r="170" spans="1:4" ht="18" customHeight="1">
      <c r="A170" s="172" t="s">
        <v>344</v>
      </c>
      <c r="B170" s="15" t="s">
        <v>345</v>
      </c>
      <c r="C170" s="65"/>
      <c r="D170" s="220">
        <f>D171</f>
        <v>50000</v>
      </c>
    </row>
    <row r="171" spans="1:4" ht="18" customHeight="1">
      <c r="A171" s="64" t="s">
        <v>97</v>
      </c>
      <c r="B171" s="62"/>
      <c r="C171" s="145">
        <v>200</v>
      </c>
      <c r="D171" s="192">
        <v>50000</v>
      </c>
    </row>
    <row r="172" spans="1:4" ht="31.5">
      <c r="A172" s="147" t="s">
        <v>233</v>
      </c>
      <c r="B172" s="144" t="s">
        <v>193</v>
      </c>
      <c r="C172" s="67"/>
      <c r="D172" s="201">
        <f t="shared" ref="D172" si="1">D173</f>
        <v>240000</v>
      </c>
    </row>
    <row r="173" spans="1:4" ht="18" customHeight="1">
      <c r="A173" s="64" t="s">
        <v>102</v>
      </c>
      <c r="B173" s="68"/>
      <c r="C173" s="65">
        <v>300</v>
      </c>
      <c r="D173" s="192">
        <v>240000</v>
      </c>
    </row>
    <row r="174" spans="1:4" ht="34.15" customHeight="1">
      <c r="A174" s="149" t="s">
        <v>340</v>
      </c>
      <c r="B174" s="214" t="s">
        <v>366</v>
      </c>
      <c r="C174" s="218"/>
      <c r="D174" s="213">
        <f>D175</f>
        <v>1000000</v>
      </c>
    </row>
    <row r="175" spans="1:4" ht="18" customHeight="1">
      <c r="A175" s="64" t="s">
        <v>99</v>
      </c>
      <c r="B175" s="155"/>
      <c r="C175" s="218">
        <v>800</v>
      </c>
      <c r="D175" s="219">
        <v>1000000</v>
      </c>
    </row>
    <row r="176" spans="1:4" ht="27" customHeight="1">
      <c r="A176" s="127" t="s">
        <v>106</v>
      </c>
      <c r="B176" s="155"/>
      <c r="C176" s="155"/>
      <c r="D176" s="199">
        <f>D146+D147</f>
        <v>104996372.34999999</v>
      </c>
    </row>
  </sheetData>
  <mergeCells count="5">
    <mergeCell ref="A5:D6"/>
    <mergeCell ref="B1:D1"/>
    <mergeCell ref="B2:D2"/>
    <mergeCell ref="B3:D3"/>
    <mergeCell ref="B4:D4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23"/>
  <sheetViews>
    <sheetView workbookViewId="0">
      <selection activeCell="A5" sqref="A5:E6"/>
    </sheetView>
  </sheetViews>
  <sheetFormatPr defaultRowHeight="12.75"/>
  <cols>
    <col min="1" max="1" width="69.85546875" customWidth="1"/>
    <col min="2" max="2" width="14.140625" customWidth="1"/>
    <col min="3" max="3" width="6.85546875" customWidth="1"/>
    <col min="4" max="5" width="14.28515625" customWidth="1"/>
  </cols>
  <sheetData>
    <row r="1" spans="1:5" ht="15.75">
      <c r="A1" s="138"/>
      <c r="B1" s="281" t="s">
        <v>535</v>
      </c>
      <c r="C1" s="281"/>
      <c r="D1" s="281"/>
      <c r="E1" s="281"/>
    </row>
    <row r="2" spans="1:5" ht="15.75">
      <c r="A2" s="138"/>
      <c r="B2" s="281" t="s">
        <v>23</v>
      </c>
      <c r="C2" s="281"/>
      <c r="D2" s="281"/>
      <c r="E2" s="281"/>
    </row>
    <row r="3" spans="1:5" ht="15.75">
      <c r="A3" s="138"/>
      <c r="B3" s="281" t="s">
        <v>24</v>
      </c>
      <c r="C3" s="281"/>
      <c r="D3" s="281"/>
      <c r="E3" s="281"/>
    </row>
    <row r="4" spans="1:5">
      <c r="A4" s="138"/>
      <c r="B4" s="283" t="s">
        <v>541</v>
      </c>
      <c r="C4" s="283"/>
      <c r="D4" s="283"/>
      <c r="E4" s="283"/>
    </row>
    <row r="5" spans="1:5">
      <c r="A5" s="282" t="s">
        <v>493</v>
      </c>
      <c r="B5" s="282"/>
      <c r="C5" s="282"/>
      <c r="D5" s="282"/>
      <c r="E5" s="282"/>
    </row>
    <row r="6" spans="1:5" ht="49.15" customHeight="1">
      <c r="A6" s="282"/>
      <c r="B6" s="282"/>
      <c r="C6" s="282"/>
      <c r="D6" s="282"/>
      <c r="E6" s="282"/>
    </row>
    <row r="7" spans="1:5">
      <c r="A7" s="138"/>
      <c r="B7" s="138"/>
      <c r="C7" s="138"/>
      <c r="D7" s="138"/>
    </row>
    <row r="8" spans="1:5" ht="47.25">
      <c r="A8" s="96" t="s">
        <v>59</v>
      </c>
      <c r="B8" s="126" t="s">
        <v>105</v>
      </c>
      <c r="C8" s="126" t="s">
        <v>103</v>
      </c>
      <c r="D8" s="96" t="s">
        <v>494</v>
      </c>
      <c r="E8" s="96" t="s">
        <v>495</v>
      </c>
    </row>
    <row r="9" spans="1:5" ht="31.9" customHeight="1">
      <c r="A9" s="58" t="s">
        <v>519</v>
      </c>
      <c r="B9" s="94" t="s">
        <v>174</v>
      </c>
      <c r="C9" s="15"/>
      <c r="D9" s="198">
        <f>D10</f>
        <v>200000</v>
      </c>
      <c r="E9" s="198">
        <f>E10</f>
        <v>200000</v>
      </c>
    </row>
    <row r="10" spans="1:5" ht="31.9" customHeight="1">
      <c r="A10" s="157" t="s">
        <v>496</v>
      </c>
      <c r="B10" s="144" t="s">
        <v>176</v>
      </c>
      <c r="C10" s="15"/>
      <c r="D10" s="199">
        <f>D11+D14</f>
        <v>200000</v>
      </c>
      <c r="E10" s="199">
        <f>E11+E14</f>
        <v>200000</v>
      </c>
    </row>
    <row r="11" spans="1:5" ht="31.9" customHeight="1">
      <c r="A11" s="73" t="s">
        <v>177</v>
      </c>
      <c r="B11" s="144" t="s">
        <v>175</v>
      </c>
      <c r="C11" s="15"/>
      <c r="D11" s="199">
        <f>D12</f>
        <v>91000</v>
      </c>
      <c r="E11" s="199">
        <f>E12</f>
        <v>91000</v>
      </c>
    </row>
    <row r="12" spans="1:5" ht="24" customHeight="1">
      <c r="A12" s="73" t="s">
        <v>178</v>
      </c>
      <c r="B12" s="144" t="s">
        <v>179</v>
      </c>
      <c r="C12" s="15"/>
      <c r="D12" s="199">
        <f>D13</f>
        <v>91000</v>
      </c>
      <c r="E12" s="199">
        <f>E13</f>
        <v>91000</v>
      </c>
    </row>
    <row r="13" spans="1:5" ht="36" customHeight="1">
      <c r="A13" s="64" t="s">
        <v>97</v>
      </c>
      <c r="B13" s="132"/>
      <c r="C13" s="16">
        <v>200</v>
      </c>
      <c r="D13" s="200">
        <v>91000</v>
      </c>
      <c r="E13" s="200">
        <v>91000</v>
      </c>
    </row>
    <row r="14" spans="1:5" ht="31.15" customHeight="1">
      <c r="A14" s="182" t="s">
        <v>180</v>
      </c>
      <c r="B14" s="144" t="s">
        <v>181</v>
      </c>
      <c r="C14" s="122"/>
      <c r="D14" s="201">
        <v>109000</v>
      </c>
      <c r="E14" s="201">
        <v>109000</v>
      </c>
    </row>
    <row r="15" spans="1:5" ht="21.6" customHeight="1">
      <c r="A15" s="73" t="s">
        <v>178</v>
      </c>
      <c r="B15" s="144" t="s">
        <v>182</v>
      </c>
      <c r="C15" s="145"/>
      <c r="D15" s="201">
        <f>D16</f>
        <v>109000</v>
      </c>
      <c r="E15" s="201">
        <f>E16</f>
        <v>109000</v>
      </c>
    </row>
    <row r="16" spans="1:5" ht="33.6" customHeight="1">
      <c r="A16" s="64" t="s">
        <v>97</v>
      </c>
      <c r="B16" s="62"/>
      <c r="C16" s="145">
        <v>200</v>
      </c>
      <c r="D16" s="191">
        <v>109000</v>
      </c>
      <c r="E16" s="191">
        <v>109000</v>
      </c>
    </row>
    <row r="17" spans="1:5" ht="35.450000000000003" customHeight="1">
      <c r="A17" s="58" t="s">
        <v>312</v>
      </c>
      <c r="B17" s="94" t="s">
        <v>313</v>
      </c>
      <c r="C17" s="145"/>
      <c r="D17" s="202">
        <f>D18</f>
        <v>100000</v>
      </c>
      <c r="E17" s="191"/>
    </row>
    <row r="18" spans="1:5" ht="35.450000000000003" customHeight="1">
      <c r="A18" s="157" t="s">
        <v>314</v>
      </c>
      <c r="B18" s="62" t="s">
        <v>315</v>
      </c>
      <c r="C18" s="145"/>
      <c r="D18" s="201">
        <f>D19</f>
        <v>100000</v>
      </c>
      <c r="E18" s="191"/>
    </row>
    <row r="19" spans="1:5" ht="35.450000000000003" customHeight="1">
      <c r="A19" s="182" t="s">
        <v>316</v>
      </c>
      <c r="B19" s="62" t="s">
        <v>317</v>
      </c>
      <c r="C19" s="145"/>
      <c r="D19" s="201">
        <f>D20</f>
        <v>100000</v>
      </c>
      <c r="E19" s="191"/>
    </row>
    <row r="20" spans="1:5" ht="23.45" customHeight="1">
      <c r="A20" s="182" t="s">
        <v>178</v>
      </c>
      <c r="B20" s="62" t="s">
        <v>318</v>
      </c>
      <c r="C20" s="145"/>
      <c r="D20" s="201">
        <f>D21</f>
        <v>100000</v>
      </c>
      <c r="E20" s="191"/>
    </row>
    <row r="21" spans="1:5" ht="28.9" customHeight="1">
      <c r="A21" s="210" t="s">
        <v>97</v>
      </c>
      <c r="B21" s="62"/>
      <c r="C21" s="145">
        <v>200</v>
      </c>
      <c r="D21" s="191">
        <v>100000</v>
      </c>
      <c r="E21" s="191"/>
    </row>
    <row r="22" spans="1:5" ht="34.15" customHeight="1">
      <c r="A22" s="135" t="s">
        <v>497</v>
      </c>
      <c r="B22" s="94" t="s">
        <v>157</v>
      </c>
      <c r="C22" s="15"/>
      <c r="D22" s="198">
        <f>D23+D27+D31</f>
        <v>3410000</v>
      </c>
      <c r="E22" s="198">
        <f>E23+E27+E31</f>
        <v>3300000</v>
      </c>
    </row>
    <row r="23" spans="1:5" ht="34.15" customHeight="1">
      <c r="A23" s="78" t="s">
        <v>197</v>
      </c>
      <c r="B23" s="95" t="s">
        <v>194</v>
      </c>
      <c r="C23" s="15"/>
      <c r="D23" s="199">
        <f t="shared" ref="D23:E25" si="0">D24</f>
        <v>1100000</v>
      </c>
      <c r="E23" s="199">
        <f t="shared" si="0"/>
        <v>1000000</v>
      </c>
    </row>
    <row r="24" spans="1:5" ht="34.15" customHeight="1">
      <c r="A24" s="149" t="s">
        <v>238</v>
      </c>
      <c r="B24" s="95" t="s">
        <v>195</v>
      </c>
      <c r="C24" s="15"/>
      <c r="D24" s="199">
        <f t="shared" si="0"/>
        <v>1100000</v>
      </c>
      <c r="E24" s="199">
        <f t="shared" si="0"/>
        <v>1000000</v>
      </c>
    </row>
    <row r="25" spans="1:5" ht="30.6" customHeight="1">
      <c r="A25" s="142" t="s">
        <v>498</v>
      </c>
      <c r="B25" s="144" t="s">
        <v>499</v>
      </c>
      <c r="C25" s="15"/>
      <c r="D25" s="199">
        <f t="shared" si="0"/>
        <v>1100000</v>
      </c>
      <c r="E25" s="199">
        <f t="shared" si="0"/>
        <v>1000000</v>
      </c>
    </row>
    <row r="26" spans="1:5" ht="25.9" customHeight="1">
      <c r="A26" s="112" t="s">
        <v>102</v>
      </c>
      <c r="B26" s="132"/>
      <c r="C26" s="123">
        <v>300</v>
      </c>
      <c r="D26" s="191">
        <v>1100000</v>
      </c>
      <c r="E26" s="191">
        <v>1000000</v>
      </c>
    </row>
    <row r="27" spans="1:5" ht="56.45" customHeight="1">
      <c r="A27" s="78" t="s">
        <v>196</v>
      </c>
      <c r="B27" s="95" t="s">
        <v>198</v>
      </c>
      <c r="C27" s="15"/>
      <c r="D27" s="199">
        <f t="shared" ref="D27:E29" si="1">D28</f>
        <v>10000</v>
      </c>
      <c r="E27" s="199">
        <f t="shared" si="1"/>
        <v>0</v>
      </c>
    </row>
    <row r="28" spans="1:5" ht="47.45" customHeight="1">
      <c r="A28" s="86" t="s">
        <v>265</v>
      </c>
      <c r="B28" s="95" t="s">
        <v>199</v>
      </c>
      <c r="C28" s="15"/>
      <c r="D28" s="199">
        <f t="shared" si="1"/>
        <v>10000</v>
      </c>
      <c r="E28" s="199">
        <f t="shared" si="1"/>
        <v>0</v>
      </c>
    </row>
    <row r="29" spans="1:5" ht="38.450000000000003" customHeight="1">
      <c r="A29" s="142" t="s">
        <v>200</v>
      </c>
      <c r="B29" s="144" t="s">
        <v>201</v>
      </c>
      <c r="C29" s="15"/>
      <c r="D29" s="199">
        <f t="shared" si="1"/>
        <v>10000</v>
      </c>
      <c r="E29" s="199">
        <f t="shared" si="1"/>
        <v>0</v>
      </c>
    </row>
    <row r="30" spans="1:5" ht="23.45" customHeight="1">
      <c r="A30" s="112" t="s">
        <v>102</v>
      </c>
      <c r="B30" s="132"/>
      <c r="C30" s="123">
        <v>300</v>
      </c>
      <c r="D30" s="200">
        <v>10000</v>
      </c>
      <c r="E30" s="200">
        <v>0</v>
      </c>
    </row>
    <row r="31" spans="1:5" ht="40.15" customHeight="1">
      <c r="A31" s="246" t="s">
        <v>500</v>
      </c>
      <c r="B31" s="247" t="s">
        <v>501</v>
      </c>
      <c r="C31" s="123"/>
      <c r="D31" s="199">
        <f t="shared" ref="D31:E33" si="2">D32</f>
        <v>2300000</v>
      </c>
      <c r="E31" s="199">
        <f t="shared" si="2"/>
        <v>2300000</v>
      </c>
    </row>
    <row r="32" spans="1:5" ht="40.15" customHeight="1">
      <c r="A32" s="246" t="s">
        <v>502</v>
      </c>
      <c r="B32" s="247" t="s">
        <v>503</v>
      </c>
      <c r="C32" s="123"/>
      <c r="D32" s="199">
        <f t="shared" si="2"/>
        <v>2300000</v>
      </c>
      <c r="E32" s="199">
        <f t="shared" si="2"/>
        <v>2300000</v>
      </c>
    </row>
    <row r="33" spans="1:5" ht="29.45" customHeight="1">
      <c r="A33" s="149" t="s">
        <v>504</v>
      </c>
      <c r="B33" s="248" t="s">
        <v>505</v>
      </c>
      <c r="C33" s="123"/>
      <c r="D33" s="199">
        <f t="shared" si="2"/>
        <v>2300000</v>
      </c>
      <c r="E33" s="199">
        <f t="shared" si="2"/>
        <v>2300000</v>
      </c>
    </row>
    <row r="34" spans="1:5" ht="34.9" customHeight="1">
      <c r="A34" s="249" t="s">
        <v>506</v>
      </c>
      <c r="B34" s="180"/>
      <c r="C34" s="123">
        <v>400</v>
      </c>
      <c r="D34" s="200">
        <v>2300000</v>
      </c>
      <c r="E34" s="200">
        <v>2300000</v>
      </c>
    </row>
    <row r="35" spans="1:5" ht="62.45" customHeight="1">
      <c r="A35" s="58" t="s">
        <v>90</v>
      </c>
      <c r="B35" s="91" t="s">
        <v>236</v>
      </c>
      <c r="C35" s="15"/>
      <c r="D35" s="198">
        <f>D40+D36</f>
        <v>800000</v>
      </c>
      <c r="E35" s="198">
        <f>E40+E36</f>
        <v>900000</v>
      </c>
    </row>
    <row r="36" spans="1:5" ht="51" customHeight="1">
      <c r="A36" s="73" t="s">
        <v>256</v>
      </c>
      <c r="B36" s="90" t="s">
        <v>142</v>
      </c>
      <c r="C36" s="15"/>
      <c r="D36" s="199">
        <f t="shared" ref="D36:E38" si="3">D37</f>
        <v>650000</v>
      </c>
      <c r="E36" s="199">
        <f t="shared" si="3"/>
        <v>750000</v>
      </c>
    </row>
    <row r="37" spans="1:5" ht="24.6" customHeight="1">
      <c r="A37" s="73" t="s">
        <v>145</v>
      </c>
      <c r="B37" s="90" t="s">
        <v>146</v>
      </c>
      <c r="C37" s="15"/>
      <c r="D37" s="199">
        <f t="shared" si="3"/>
        <v>650000</v>
      </c>
      <c r="E37" s="199">
        <f t="shared" si="3"/>
        <v>750000</v>
      </c>
    </row>
    <row r="38" spans="1:5" ht="24.6" customHeight="1">
      <c r="A38" s="142" t="s">
        <v>144</v>
      </c>
      <c r="B38" s="162" t="s">
        <v>143</v>
      </c>
      <c r="C38" s="15"/>
      <c r="D38" s="199">
        <f t="shared" si="3"/>
        <v>650000</v>
      </c>
      <c r="E38" s="199">
        <f t="shared" si="3"/>
        <v>750000</v>
      </c>
    </row>
    <row r="39" spans="1:5" ht="33.6" customHeight="1">
      <c r="A39" s="64" t="s">
        <v>97</v>
      </c>
      <c r="B39" s="132"/>
      <c r="C39" s="16">
        <v>200</v>
      </c>
      <c r="D39" s="200">
        <v>650000</v>
      </c>
      <c r="E39" s="200">
        <v>750000</v>
      </c>
    </row>
    <row r="40" spans="1:5" ht="35.450000000000003" customHeight="1">
      <c r="A40" s="93" t="s">
        <v>91</v>
      </c>
      <c r="B40" s="90" t="s">
        <v>163</v>
      </c>
      <c r="C40" s="15"/>
      <c r="D40" s="199">
        <f>D42</f>
        <v>150000</v>
      </c>
      <c r="E40" s="199">
        <f>E42</f>
        <v>150000</v>
      </c>
    </row>
    <row r="41" spans="1:5" ht="18.600000000000001" customHeight="1">
      <c r="A41" s="93" t="s">
        <v>164</v>
      </c>
      <c r="B41" s="90" t="s">
        <v>507</v>
      </c>
      <c r="C41" s="15"/>
      <c r="D41" s="199">
        <f>D42</f>
        <v>150000</v>
      </c>
      <c r="E41" s="199">
        <f>E42</f>
        <v>150000</v>
      </c>
    </row>
    <row r="42" spans="1:5" ht="31.15" customHeight="1">
      <c r="A42" s="93" t="s">
        <v>165</v>
      </c>
      <c r="B42" s="90" t="s">
        <v>508</v>
      </c>
      <c r="C42" s="15"/>
      <c r="D42" s="199">
        <f>D43</f>
        <v>150000</v>
      </c>
      <c r="E42" s="199">
        <f>E43</f>
        <v>150000</v>
      </c>
    </row>
    <row r="43" spans="1:5" ht="36.6" customHeight="1">
      <c r="A43" s="64" t="s">
        <v>97</v>
      </c>
      <c r="B43" s="133"/>
      <c r="C43" s="16">
        <v>200</v>
      </c>
      <c r="D43" s="200">
        <v>150000</v>
      </c>
      <c r="E43" s="200">
        <v>150000</v>
      </c>
    </row>
    <row r="44" spans="1:5" ht="31.9" customHeight="1">
      <c r="A44" s="58" t="s">
        <v>111</v>
      </c>
      <c r="B44" s="94" t="s">
        <v>183</v>
      </c>
      <c r="C44" s="15"/>
      <c r="D44" s="198">
        <f>D45</f>
        <v>180000</v>
      </c>
      <c r="E44" s="198">
        <f>E45</f>
        <v>180000</v>
      </c>
    </row>
    <row r="45" spans="1:5" ht="35.450000000000003" customHeight="1">
      <c r="A45" s="157" t="s">
        <v>94</v>
      </c>
      <c r="B45" s="144" t="s">
        <v>186</v>
      </c>
      <c r="C45" s="16"/>
      <c r="D45" s="199">
        <f>D47</f>
        <v>180000</v>
      </c>
      <c r="E45" s="199">
        <f>E47</f>
        <v>180000</v>
      </c>
    </row>
    <row r="46" spans="1:5" ht="23.45" customHeight="1">
      <c r="A46" s="157" t="s">
        <v>190</v>
      </c>
      <c r="B46" s="144" t="s">
        <v>189</v>
      </c>
      <c r="C46" s="16"/>
      <c r="D46" s="199">
        <f>D48</f>
        <v>180000</v>
      </c>
      <c r="E46" s="199">
        <f>E48</f>
        <v>180000</v>
      </c>
    </row>
    <row r="47" spans="1:5" ht="33.6" customHeight="1">
      <c r="A47" s="157" t="s">
        <v>192</v>
      </c>
      <c r="B47" s="144" t="s">
        <v>191</v>
      </c>
      <c r="C47" s="15"/>
      <c r="D47" s="199">
        <f>D48</f>
        <v>180000</v>
      </c>
      <c r="E47" s="199">
        <f>E48</f>
        <v>180000</v>
      </c>
    </row>
    <row r="48" spans="1:5" ht="23.45" customHeight="1">
      <c r="A48" s="64" t="s">
        <v>100</v>
      </c>
      <c r="B48" s="132"/>
      <c r="C48" s="16">
        <v>500</v>
      </c>
      <c r="D48" s="200">
        <v>180000</v>
      </c>
      <c r="E48" s="200">
        <v>180000</v>
      </c>
    </row>
    <row r="49" spans="1:5" ht="37.15" customHeight="1">
      <c r="A49" s="58" t="s">
        <v>93</v>
      </c>
      <c r="B49" s="94" t="s">
        <v>203</v>
      </c>
      <c r="C49" s="155"/>
      <c r="D49" s="198">
        <f>D50</f>
        <v>200000</v>
      </c>
      <c r="E49" s="198">
        <f>E50</f>
        <v>200000</v>
      </c>
    </row>
    <row r="50" spans="1:5" ht="37.9" customHeight="1">
      <c r="A50" s="157" t="s">
        <v>202</v>
      </c>
      <c r="B50" s="144" t="s">
        <v>205</v>
      </c>
      <c r="C50" s="155"/>
      <c r="D50" s="199">
        <f>D51+D54</f>
        <v>200000</v>
      </c>
      <c r="E50" s="199">
        <f>E51+E54</f>
        <v>200000</v>
      </c>
    </row>
    <row r="51" spans="1:5" ht="22.9" customHeight="1">
      <c r="A51" s="157" t="s">
        <v>509</v>
      </c>
      <c r="B51" s="144" t="s">
        <v>204</v>
      </c>
      <c r="C51" s="155"/>
      <c r="D51" s="199">
        <f>D52</f>
        <v>115000</v>
      </c>
      <c r="E51" s="199">
        <f>E52</f>
        <v>115000</v>
      </c>
    </row>
    <row r="52" spans="1:5" ht="28.9" customHeight="1">
      <c r="A52" s="157" t="s">
        <v>207</v>
      </c>
      <c r="B52" s="144" t="s">
        <v>208</v>
      </c>
      <c r="C52" s="155"/>
      <c r="D52" s="199">
        <f>D53</f>
        <v>115000</v>
      </c>
      <c r="E52" s="199">
        <f>E53</f>
        <v>115000</v>
      </c>
    </row>
    <row r="53" spans="1:5" ht="36.6" customHeight="1">
      <c r="A53" s="64" t="s">
        <v>97</v>
      </c>
      <c r="B53" s="132"/>
      <c r="C53" s="16">
        <v>200</v>
      </c>
      <c r="D53" s="200">
        <v>115000</v>
      </c>
      <c r="E53" s="200">
        <v>115000</v>
      </c>
    </row>
    <row r="54" spans="1:5" ht="23.45" customHeight="1">
      <c r="A54" s="72" t="s">
        <v>209</v>
      </c>
      <c r="B54" s="144" t="s">
        <v>210</v>
      </c>
      <c r="C54" s="122"/>
      <c r="D54" s="201">
        <f>D55</f>
        <v>85000</v>
      </c>
      <c r="E54" s="201">
        <f>E55</f>
        <v>85000</v>
      </c>
    </row>
    <row r="55" spans="1:5" ht="36" customHeight="1">
      <c r="A55" s="157" t="s">
        <v>207</v>
      </c>
      <c r="B55" s="144" t="s">
        <v>211</v>
      </c>
      <c r="C55" s="145"/>
      <c r="D55" s="201">
        <f>D56</f>
        <v>85000</v>
      </c>
      <c r="E55" s="201">
        <f>E56</f>
        <v>85000</v>
      </c>
    </row>
    <row r="56" spans="1:5" ht="34.9" customHeight="1">
      <c r="A56" s="64" t="s">
        <v>97</v>
      </c>
      <c r="B56" s="62"/>
      <c r="C56" s="145">
        <v>200</v>
      </c>
      <c r="D56" s="191">
        <v>85000</v>
      </c>
      <c r="E56" s="191">
        <v>85000</v>
      </c>
    </row>
    <row r="57" spans="1:5" ht="37.9" customHeight="1">
      <c r="A57" s="58" t="s">
        <v>237</v>
      </c>
      <c r="B57" s="94" t="s">
        <v>158</v>
      </c>
      <c r="C57" s="15"/>
      <c r="D57" s="198">
        <f>D58+D64+D71+G76</f>
        <v>20649000</v>
      </c>
      <c r="E57" s="198">
        <f>E58+E64+E71</f>
        <v>17600000</v>
      </c>
    </row>
    <row r="58" spans="1:5" ht="36.6" customHeight="1">
      <c r="A58" s="157" t="s">
        <v>510</v>
      </c>
      <c r="B58" s="144" t="s">
        <v>225</v>
      </c>
      <c r="C58" s="15"/>
      <c r="D58" s="199">
        <f>D60</f>
        <v>6000000</v>
      </c>
      <c r="E58" s="199">
        <f>E60</f>
        <v>6000000</v>
      </c>
    </row>
    <row r="59" spans="1:5" ht="39" customHeight="1">
      <c r="A59" s="157" t="s">
        <v>228</v>
      </c>
      <c r="B59" s="144" t="s">
        <v>227</v>
      </c>
      <c r="C59" s="15"/>
      <c r="D59" s="199">
        <f>D60</f>
        <v>6000000</v>
      </c>
      <c r="E59" s="199">
        <f>E60</f>
        <v>6000000</v>
      </c>
    </row>
    <row r="60" spans="1:5" ht="25.9" customHeight="1">
      <c r="A60" s="157" t="s">
        <v>112</v>
      </c>
      <c r="B60" s="144" t="s">
        <v>226</v>
      </c>
      <c r="C60" s="15"/>
      <c r="D60" s="199">
        <f>D61+D62+D63</f>
        <v>6000000</v>
      </c>
      <c r="E60" s="199">
        <f>E61+E62+E63</f>
        <v>6000000</v>
      </c>
    </row>
    <row r="61" spans="1:5" ht="66.599999999999994" customHeight="1">
      <c r="A61" s="124" t="s">
        <v>98</v>
      </c>
      <c r="B61" s="94"/>
      <c r="C61" s="125">
        <v>100</v>
      </c>
      <c r="D61" s="200">
        <v>5265000</v>
      </c>
      <c r="E61" s="200">
        <v>5265000</v>
      </c>
    </row>
    <row r="62" spans="1:5" ht="37.15" customHeight="1">
      <c r="A62" s="64" t="s">
        <v>97</v>
      </c>
      <c r="B62" s="94"/>
      <c r="C62" s="145">
        <v>200</v>
      </c>
      <c r="D62" s="200">
        <v>730950</v>
      </c>
      <c r="E62" s="200">
        <v>730950</v>
      </c>
    </row>
    <row r="63" spans="1:5" ht="18.600000000000001" customHeight="1">
      <c r="A63" s="64" t="s">
        <v>99</v>
      </c>
      <c r="B63" s="94"/>
      <c r="C63" s="125">
        <v>800</v>
      </c>
      <c r="D63" s="200">
        <v>4050</v>
      </c>
      <c r="E63" s="200">
        <v>4050</v>
      </c>
    </row>
    <row r="64" spans="1:5" ht="35.450000000000003" customHeight="1">
      <c r="A64" s="157" t="s">
        <v>511</v>
      </c>
      <c r="B64" s="144" t="s">
        <v>218</v>
      </c>
      <c r="C64" s="67"/>
      <c r="D64" s="201">
        <f>D65+D69</f>
        <v>13216000</v>
      </c>
      <c r="E64" s="201">
        <f>E65+E69</f>
        <v>11600000</v>
      </c>
    </row>
    <row r="65" spans="1:5" ht="48.6" customHeight="1">
      <c r="A65" s="164" t="s">
        <v>240</v>
      </c>
      <c r="B65" s="144" t="s">
        <v>219</v>
      </c>
      <c r="C65" s="67"/>
      <c r="D65" s="201">
        <f>D66</f>
        <v>1666000</v>
      </c>
      <c r="E65" s="201">
        <f>E66</f>
        <v>600000</v>
      </c>
    </row>
    <row r="66" spans="1:5" ht="25.15" customHeight="1">
      <c r="A66" s="156" t="s">
        <v>221</v>
      </c>
      <c r="B66" s="144" t="s">
        <v>220</v>
      </c>
      <c r="C66" s="67"/>
      <c r="D66" s="201">
        <f>D67</f>
        <v>1666000</v>
      </c>
      <c r="E66" s="201">
        <f>E67</f>
        <v>600000</v>
      </c>
    </row>
    <row r="67" spans="1:5" ht="37.15" customHeight="1">
      <c r="A67" s="64" t="s">
        <v>97</v>
      </c>
      <c r="B67" s="62"/>
      <c r="C67" s="145">
        <v>200</v>
      </c>
      <c r="D67" s="191">
        <v>1666000</v>
      </c>
      <c r="E67" s="191">
        <v>600000</v>
      </c>
    </row>
    <row r="68" spans="1:5" ht="34.9" customHeight="1">
      <c r="A68" s="163" t="s">
        <v>223</v>
      </c>
      <c r="B68" s="144" t="s">
        <v>222</v>
      </c>
      <c r="C68" s="145"/>
      <c r="D68" s="191">
        <f>D69</f>
        <v>11550000</v>
      </c>
      <c r="E68" s="191">
        <f>E69</f>
        <v>11000000</v>
      </c>
    </row>
    <row r="69" spans="1:5" ht="20.45" customHeight="1">
      <c r="A69" s="142" t="s">
        <v>512</v>
      </c>
      <c r="B69" s="144" t="s">
        <v>224</v>
      </c>
      <c r="C69" s="110"/>
      <c r="D69" s="201">
        <f>D70</f>
        <v>11550000</v>
      </c>
      <c r="E69" s="201">
        <f>E70</f>
        <v>11000000</v>
      </c>
    </row>
    <row r="70" spans="1:5" ht="33.6" customHeight="1">
      <c r="A70" s="64" t="s">
        <v>97</v>
      </c>
      <c r="B70" s="62"/>
      <c r="C70" s="145">
        <v>200</v>
      </c>
      <c r="D70" s="191">
        <v>11550000</v>
      </c>
      <c r="E70" s="191">
        <v>11000000</v>
      </c>
    </row>
    <row r="71" spans="1:5" ht="22.15" customHeight="1">
      <c r="A71" s="157" t="s">
        <v>125</v>
      </c>
      <c r="B71" s="144" t="s">
        <v>162</v>
      </c>
      <c r="C71" s="77"/>
      <c r="D71" s="201">
        <f>D72</f>
        <v>1433000</v>
      </c>
      <c r="E71" s="199">
        <f>E75</f>
        <v>0</v>
      </c>
    </row>
    <row r="72" spans="1:5" ht="22.15" customHeight="1">
      <c r="A72" s="73" t="s">
        <v>159</v>
      </c>
      <c r="B72" s="144" t="s">
        <v>171</v>
      </c>
      <c r="C72" s="77"/>
      <c r="D72" s="201">
        <f>D73+D75</f>
        <v>1433000</v>
      </c>
      <c r="E72" s="199">
        <f>E75</f>
        <v>0</v>
      </c>
    </row>
    <row r="73" spans="1:5" ht="35.450000000000003" customHeight="1">
      <c r="A73" s="142" t="s">
        <v>160</v>
      </c>
      <c r="B73" s="158" t="s">
        <v>172</v>
      </c>
      <c r="C73" s="77"/>
      <c r="D73" s="201">
        <f>D74</f>
        <v>433000</v>
      </c>
      <c r="E73" s="199"/>
    </row>
    <row r="74" spans="1:5" ht="36" customHeight="1">
      <c r="A74" s="64" t="s">
        <v>97</v>
      </c>
      <c r="B74" s="62"/>
      <c r="C74" s="145">
        <v>200</v>
      </c>
      <c r="D74" s="191">
        <v>433000</v>
      </c>
      <c r="E74" s="199"/>
    </row>
    <row r="75" spans="1:5" ht="45.6" customHeight="1">
      <c r="A75" s="149" t="s">
        <v>161</v>
      </c>
      <c r="B75" s="144" t="s">
        <v>173</v>
      </c>
      <c r="C75" s="77"/>
      <c r="D75" s="201">
        <f>D76</f>
        <v>1000000</v>
      </c>
      <c r="E75" s="199">
        <f>E76</f>
        <v>0</v>
      </c>
    </row>
    <row r="76" spans="1:5" ht="31.15" customHeight="1">
      <c r="A76" s="64" t="s">
        <v>97</v>
      </c>
      <c r="B76" s="62"/>
      <c r="C76" s="145">
        <v>200</v>
      </c>
      <c r="D76" s="191">
        <v>1000000</v>
      </c>
      <c r="E76" s="200"/>
    </row>
    <row r="77" spans="1:5" ht="37.15" customHeight="1">
      <c r="A77" s="58" t="s">
        <v>513</v>
      </c>
      <c r="B77" s="98" t="s">
        <v>151</v>
      </c>
      <c r="C77" s="60"/>
      <c r="D77" s="202">
        <f>D82+D78</f>
        <v>4230000</v>
      </c>
      <c r="E77" s="202">
        <f>E82+E78</f>
        <v>4230000</v>
      </c>
    </row>
    <row r="78" spans="1:5" ht="51" customHeight="1">
      <c r="A78" s="157" t="s">
        <v>305</v>
      </c>
      <c r="B78" s="144" t="s">
        <v>152</v>
      </c>
      <c r="C78" s="60"/>
      <c r="D78" s="201">
        <f t="shared" ref="D78:E80" si="4">D79</f>
        <v>200000</v>
      </c>
      <c r="E78" s="201">
        <f t="shared" si="4"/>
        <v>200000</v>
      </c>
    </row>
    <row r="79" spans="1:5" ht="32.450000000000003" customHeight="1">
      <c r="A79" s="157" t="s">
        <v>154</v>
      </c>
      <c r="B79" s="144" t="s">
        <v>153</v>
      </c>
      <c r="C79" s="60"/>
      <c r="D79" s="201">
        <f t="shared" si="4"/>
        <v>200000</v>
      </c>
      <c r="E79" s="201">
        <f t="shared" si="4"/>
        <v>200000</v>
      </c>
    </row>
    <row r="80" spans="1:5" ht="34.9" customHeight="1">
      <c r="A80" s="157" t="s">
        <v>155</v>
      </c>
      <c r="B80" s="144" t="s">
        <v>514</v>
      </c>
      <c r="C80" s="60"/>
      <c r="D80" s="201">
        <f t="shared" si="4"/>
        <v>200000</v>
      </c>
      <c r="E80" s="201">
        <f t="shared" si="4"/>
        <v>200000</v>
      </c>
    </row>
    <row r="81" spans="1:5" ht="33.6" customHeight="1">
      <c r="A81" s="64" t="s">
        <v>101</v>
      </c>
      <c r="B81" s="62"/>
      <c r="C81" s="145">
        <v>600</v>
      </c>
      <c r="D81" s="191">
        <v>200000</v>
      </c>
      <c r="E81" s="191">
        <v>200000</v>
      </c>
    </row>
    <row r="82" spans="1:5" ht="49.15" customHeight="1">
      <c r="A82" s="156" t="s">
        <v>515</v>
      </c>
      <c r="B82" s="144" t="s">
        <v>168</v>
      </c>
      <c r="C82" s="82"/>
      <c r="D82" s="201">
        <f>D84</f>
        <v>4030000</v>
      </c>
      <c r="E82" s="201">
        <f>E84</f>
        <v>4030000</v>
      </c>
    </row>
    <row r="83" spans="1:5" ht="29.45" customHeight="1">
      <c r="A83" s="149" t="s">
        <v>156</v>
      </c>
      <c r="B83" s="144" t="s">
        <v>169</v>
      </c>
      <c r="C83" s="82"/>
      <c r="D83" s="201">
        <f>D84</f>
        <v>4030000</v>
      </c>
      <c r="E83" s="201">
        <f>E84</f>
        <v>4030000</v>
      </c>
    </row>
    <row r="84" spans="1:5" ht="34.15" customHeight="1">
      <c r="A84" s="156" t="s">
        <v>113</v>
      </c>
      <c r="B84" s="144" t="s">
        <v>170</v>
      </c>
      <c r="C84" s="65"/>
      <c r="D84" s="201">
        <f>D85</f>
        <v>4030000</v>
      </c>
      <c r="E84" s="201">
        <f>E85</f>
        <v>4030000</v>
      </c>
    </row>
    <row r="85" spans="1:5" ht="30" customHeight="1">
      <c r="A85" s="64" t="s">
        <v>101</v>
      </c>
      <c r="B85" s="62"/>
      <c r="C85" s="145">
        <v>600</v>
      </c>
      <c r="D85" s="191">
        <v>4030000</v>
      </c>
      <c r="E85" s="191">
        <v>4030000</v>
      </c>
    </row>
    <row r="86" spans="1:5" ht="37.15" customHeight="1">
      <c r="A86" s="58" t="s">
        <v>484</v>
      </c>
      <c r="B86" s="94" t="s">
        <v>147</v>
      </c>
      <c r="C86" s="60"/>
      <c r="D86" s="203">
        <f>D87+D94</f>
        <v>11680000</v>
      </c>
      <c r="E86" s="203">
        <f>E87+E94</f>
        <v>10950000</v>
      </c>
    </row>
    <row r="87" spans="1:5" ht="32.450000000000003" customHeight="1">
      <c r="A87" s="157" t="s">
        <v>212</v>
      </c>
      <c r="B87" s="144" t="s">
        <v>213</v>
      </c>
      <c r="C87" s="67"/>
      <c r="D87" s="204">
        <f>D88+D91</f>
        <v>11200000</v>
      </c>
      <c r="E87" s="204">
        <f>E88+E91</f>
        <v>10700000</v>
      </c>
    </row>
    <row r="88" spans="1:5" ht="37.9" customHeight="1">
      <c r="A88" s="73" t="s">
        <v>215</v>
      </c>
      <c r="B88" s="144" t="s">
        <v>214</v>
      </c>
      <c r="C88" s="67"/>
      <c r="D88" s="204">
        <f>D89</f>
        <v>1420000</v>
      </c>
      <c r="E88" s="204">
        <f>E89</f>
        <v>920000</v>
      </c>
    </row>
    <row r="89" spans="1:5" ht="22.15" customHeight="1">
      <c r="A89" s="147" t="s">
        <v>216</v>
      </c>
      <c r="B89" s="144" t="s">
        <v>217</v>
      </c>
      <c r="C89" s="67"/>
      <c r="D89" s="204">
        <f>D90</f>
        <v>1420000</v>
      </c>
      <c r="E89" s="204">
        <f>E90</f>
        <v>920000</v>
      </c>
    </row>
    <row r="90" spans="1:5" ht="33.6" customHeight="1">
      <c r="A90" s="64" t="s">
        <v>97</v>
      </c>
      <c r="B90" s="62"/>
      <c r="C90" s="145">
        <v>200</v>
      </c>
      <c r="D90" s="196">
        <v>1420000</v>
      </c>
      <c r="E90" s="196">
        <v>920000</v>
      </c>
    </row>
    <row r="91" spans="1:5" ht="49.9" customHeight="1">
      <c r="A91" s="72" t="s">
        <v>264</v>
      </c>
      <c r="B91" s="144" t="s">
        <v>229</v>
      </c>
      <c r="C91" s="145"/>
      <c r="D91" s="204">
        <f>D93</f>
        <v>9780000</v>
      </c>
      <c r="E91" s="204">
        <f>E93</f>
        <v>9780000</v>
      </c>
    </row>
    <row r="92" spans="1:5" ht="22.15" customHeight="1">
      <c r="A92" s="72" t="s">
        <v>216</v>
      </c>
      <c r="B92" s="144" t="s">
        <v>230</v>
      </c>
      <c r="C92" s="145"/>
      <c r="D92" s="204">
        <f>D93</f>
        <v>9780000</v>
      </c>
      <c r="E92" s="204">
        <f>E93</f>
        <v>9780000</v>
      </c>
    </row>
    <row r="93" spans="1:5" ht="35.450000000000003" customHeight="1">
      <c r="A93" s="64" t="s">
        <v>97</v>
      </c>
      <c r="B93" s="62"/>
      <c r="C93" s="145">
        <v>200</v>
      </c>
      <c r="D93" s="196">
        <v>9780000</v>
      </c>
      <c r="E93" s="196">
        <v>9780000</v>
      </c>
    </row>
    <row r="94" spans="1:5" ht="34.9" customHeight="1">
      <c r="A94" s="157" t="s">
        <v>92</v>
      </c>
      <c r="B94" s="144" t="s">
        <v>148</v>
      </c>
      <c r="C94" s="60"/>
      <c r="D94" s="204">
        <f t="shared" ref="D94:E96" si="5">D95</f>
        <v>480000</v>
      </c>
      <c r="E94" s="196">
        <f t="shared" si="5"/>
        <v>250000</v>
      </c>
    </row>
    <row r="95" spans="1:5" ht="22.9" customHeight="1">
      <c r="A95" s="73" t="s">
        <v>149</v>
      </c>
      <c r="B95" s="144" t="s">
        <v>166</v>
      </c>
      <c r="C95" s="60"/>
      <c r="D95" s="204">
        <f t="shared" si="5"/>
        <v>480000</v>
      </c>
      <c r="E95" s="196">
        <f t="shared" si="5"/>
        <v>250000</v>
      </c>
    </row>
    <row r="96" spans="1:5" ht="37.15" customHeight="1">
      <c r="A96" s="143" t="s">
        <v>150</v>
      </c>
      <c r="B96" s="144" t="s">
        <v>167</v>
      </c>
      <c r="C96" s="60"/>
      <c r="D96" s="204">
        <f t="shared" si="5"/>
        <v>480000</v>
      </c>
      <c r="E96" s="196">
        <f t="shared" si="5"/>
        <v>250000</v>
      </c>
    </row>
    <row r="97" spans="1:5" ht="21.6" customHeight="1">
      <c r="A97" s="75" t="s">
        <v>99</v>
      </c>
      <c r="B97" s="62"/>
      <c r="C97" s="65">
        <v>800</v>
      </c>
      <c r="D97" s="196">
        <v>480000</v>
      </c>
      <c r="E97" s="196">
        <v>250000</v>
      </c>
    </row>
    <row r="98" spans="1:5" ht="33" customHeight="1">
      <c r="A98" s="44" t="s">
        <v>301</v>
      </c>
      <c r="B98" s="250" t="s">
        <v>300</v>
      </c>
      <c r="C98" s="56"/>
      <c r="D98" s="202">
        <f t="shared" ref="D98:E100" si="6">D99</f>
        <v>400000</v>
      </c>
      <c r="E98" s="202">
        <f t="shared" si="6"/>
        <v>400000</v>
      </c>
    </row>
    <row r="99" spans="1:5" ht="32.450000000000003" customHeight="1">
      <c r="A99" s="149" t="s">
        <v>516</v>
      </c>
      <c r="B99" s="43" t="s">
        <v>302</v>
      </c>
      <c r="C99" s="65"/>
      <c r="D99" s="201">
        <f t="shared" si="6"/>
        <v>400000</v>
      </c>
      <c r="E99" s="201">
        <f t="shared" si="6"/>
        <v>400000</v>
      </c>
    </row>
    <row r="100" spans="1:5" ht="34.9" customHeight="1">
      <c r="A100" s="149" t="s">
        <v>386</v>
      </c>
      <c r="B100" s="43" t="s">
        <v>385</v>
      </c>
      <c r="C100" s="65"/>
      <c r="D100" s="201">
        <f t="shared" si="6"/>
        <v>400000</v>
      </c>
      <c r="E100" s="201">
        <f t="shared" si="6"/>
        <v>400000</v>
      </c>
    </row>
    <row r="101" spans="1:5" ht="34.15" customHeight="1">
      <c r="A101" s="64" t="s">
        <v>97</v>
      </c>
      <c r="B101" s="189"/>
      <c r="C101" s="145">
        <v>200</v>
      </c>
      <c r="D101" s="191">
        <v>400000</v>
      </c>
      <c r="E101" s="191">
        <v>400000</v>
      </c>
    </row>
    <row r="102" spans="1:5" ht="21.6" customHeight="1">
      <c r="A102" s="58" t="s">
        <v>235</v>
      </c>
      <c r="B102" s="68"/>
      <c r="C102" s="145"/>
      <c r="D102" s="205">
        <f>D9+D22+D35+D44+D49+D57+D77+D86+D98+D17</f>
        <v>41849000</v>
      </c>
      <c r="E102" s="205">
        <f>E9+E22+E35+E44+E49+E57+E77+E86+E98</f>
        <v>37960000</v>
      </c>
    </row>
    <row r="103" spans="1:5" ht="20.45" customHeight="1">
      <c r="A103" s="76" t="s">
        <v>88</v>
      </c>
      <c r="B103" s="94" t="s">
        <v>132</v>
      </c>
      <c r="C103" s="119"/>
      <c r="D103" s="202">
        <f>D104+D106+D108+D114+D116+D118+D112+D120</f>
        <v>12155000</v>
      </c>
      <c r="E103" s="202">
        <f>E104+E106+E108+E114+E116+E118+E112+E120</f>
        <v>12353000</v>
      </c>
    </row>
    <row r="104" spans="1:5" ht="23.45" customHeight="1">
      <c r="A104" s="149" t="s">
        <v>135</v>
      </c>
      <c r="B104" s="144" t="s">
        <v>131</v>
      </c>
      <c r="C104" s="60"/>
      <c r="D104" s="201">
        <f>D105</f>
        <v>1002000</v>
      </c>
      <c r="E104" s="201">
        <f>E105</f>
        <v>1002000</v>
      </c>
    </row>
    <row r="105" spans="1:5" ht="75" customHeight="1">
      <c r="A105" s="186" t="s">
        <v>98</v>
      </c>
      <c r="B105" s="55"/>
      <c r="C105" s="145">
        <v>100</v>
      </c>
      <c r="D105" s="191">
        <v>1002000</v>
      </c>
      <c r="E105" s="191">
        <v>1002000</v>
      </c>
    </row>
    <row r="106" spans="1:5" ht="40.15" customHeight="1">
      <c r="A106" s="142" t="s">
        <v>517</v>
      </c>
      <c r="B106" s="144" t="s">
        <v>133</v>
      </c>
      <c r="C106" s="67"/>
      <c r="D106" s="201">
        <f>D107</f>
        <v>224000</v>
      </c>
      <c r="E106" s="201">
        <f>E107</f>
        <v>224000</v>
      </c>
    </row>
    <row r="107" spans="1:5" ht="50.45" customHeight="1">
      <c r="A107" s="64" t="s">
        <v>299</v>
      </c>
      <c r="B107" s="68"/>
      <c r="C107" s="125">
        <v>100</v>
      </c>
      <c r="D107" s="191">
        <v>224000</v>
      </c>
      <c r="E107" s="191">
        <v>224000</v>
      </c>
    </row>
    <row r="108" spans="1:5" ht="25.9" customHeight="1">
      <c r="A108" s="149" t="s">
        <v>136</v>
      </c>
      <c r="B108" s="144" t="s">
        <v>137</v>
      </c>
      <c r="C108" s="67">
        <v>0</v>
      </c>
      <c r="D108" s="201">
        <f>D109+D110+D111</f>
        <v>9679000</v>
      </c>
      <c r="E108" s="201">
        <f>E109+E110+E111</f>
        <v>9679000</v>
      </c>
    </row>
    <row r="109" spans="1:5" ht="66" customHeight="1">
      <c r="A109" s="64" t="s">
        <v>98</v>
      </c>
      <c r="B109" s="68"/>
      <c r="C109" s="145">
        <v>100</v>
      </c>
      <c r="D109" s="191">
        <v>7548000</v>
      </c>
      <c r="E109" s="191">
        <v>7548000</v>
      </c>
    </row>
    <row r="110" spans="1:5" ht="35.450000000000003" customHeight="1">
      <c r="A110" s="64" t="s">
        <v>97</v>
      </c>
      <c r="B110" s="62"/>
      <c r="C110" s="145">
        <v>200</v>
      </c>
      <c r="D110" s="191">
        <v>2071000</v>
      </c>
      <c r="E110" s="191">
        <v>2071000</v>
      </c>
    </row>
    <row r="111" spans="1:5" ht="20.45" customHeight="1">
      <c r="A111" s="64" t="s">
        <v>99</v>
      </c>
      <c r="B111" s="132"/>
      <c r="C111" s="16">
        <v>800</v>
      </c>
      <c r="D111" s="200">
        <v>60000</v>
      </c>
      <c r="E111" s="200">
        <v>60000</v>
      </c>
    </row>
    <row r="112" spans="1:5" ht="24" customHeight="1">
      <c r="A112" s="163" t="s">
        <v>267</v>
      </c>
      <c r="B112" s="144" t="s">
        <v>269</v>
      </c>
      <c r="C112" s="15"/>
      <c r="D112" s="199">
        <f>D113</f>
        <v>210000</v>
      </c>
      <c r="E112" s="199">
        <f>E113</f>
        <v>210000</v>
      </c>
    </row>
    <row r="113" spans="1:5" ht="15.75">
      <c r="A113" s="141" t="s">
        <v>100</v>
      </c>
      <c r="B113" s="62"/>
      <c r="C113" s="65">
        <v>500</v>
      </c>
      <c r="D113" s="200">
        <v>210000</v>
      </c>
      <c r="E113" s="200">
        <v>210000</v>
      </c>
    </row>
    <row r="114" spans="1:5" ht="32.450000000000003" customHeight="1">
      <c r="A114" s="156" t="s">
        <v>89</v>
      </c>
      <c r="B114" s="111" t="s">
        <v>134</v>
      </c>
      <c r="C114" s="67"/>
      <c r="D114" s="201">
        <f>D115</f>
        <v>350000</v>
      </c>
      <c r="E114" s="201">
        <f>E115</f>
        <v>350000</v>
      </c>
    </row>
    <row r="115" spans="1:5" ht="22.9" customHeight="1">
      <c r="A115" s="10" t="s">
        <v>99</v>
      </c>
      <c r="B115" s="16"/>
      <c r="C115" s="65">
        <v>800</v>
      </c>
      <c r="D115" s="192">
        <v>350000</v>
      </c>
      <c r="E115" s="192">
        <v>350000</v>
      </c>
    </row>
    <row r="116" spans="1:5" ht="17.45" customHeight="1">
      <c r="A116" s="149" t="s">
        <v>138</v>
      </c>
      <c r="B116" s="15" t="s">
        <v>139</v>
      </c>
      <c r="C116" s="110"/>
      <c r="D116" s="201">
        <f>D117</f>
        <v>170000</v>
      </c>
      <c r="E116" s="201">
        <f>E117</f>
        <v>170000</v>
      </c>
    </row>
    <row r="117" spans="1:5" ht="32.450000000000003" customHeight="1">
      <c r="A117" s="64" t="s">
        <v>97</v>
      </c>
      <c r="B117" s="62"/>
      <c r="C117" s="145">
        <v>200</v>
      </c>
      <c r="D117" s="191">
        <v>170000</v>
      </c>
      <c r="E117" s="191">
        <v>170000</v>
      </c>
    </row>
    <row r="118" spans="1:5" ht="20.45" customHeight="1">
      <c r="A118" s="147" t="s">
        <v>231</v>
      </c>
      <c r="B118" s="15" t="s">
        <v>140</v>
      </c>
      <c r="C118" s="110"/>
      <c r="D118" s="201">
        <f>D119</f>
        <v>470000</v>
      </c>
      <c r="E118" s="201">
        <f>E119</f>
        <v>668000</v>
      </c>
    </row>
    <row r="119" spans="1:5" ht="32.450000000000003" customHeight="1">
      <c r="A119" s="64" t="s">
        <v>97</v>
      </c>
      <c r="B119" s="62"/>
      <c r="C119" s="145">
        <v>200</v>
      </c>
      <c r="D119" s="191">
        <v>470000</v>
      </c>
      <c r="E119" s="191">
        <v>668000</v>
      </c>
    </row>
    <row r="120" spans="1:5" ht="19.899999999999999" customHeight="1">
      <c r="A120" s="172" t="s">
        <v>344</v>
      </c>
      <c r="B120" s="15" t="s">
        <v>345</v>
      </c>
      <c r="C120" s="65"/>
      <c r="D120" s="201">
        <f>D121</f>
        <v>50000</v>
      </c>
      <c r="E120" s="201">
        <f>E121</f>
        <v>50000</v>
      </c>
    </row>
    <row r="121" spans="1:5" ht="36.6" customHeight="1">
      <c r="A121" s="64" t="s">
        <v>97</v>
      </c>
      <c r="B121" s="62"/>
      <c r="C121" s="145">
        <v>200</v>
      </c>
      <c r="D121" s="191">
        <v>50000</v>
      </c>
      <c r="E121" s="191">
        <v>50000</v>
      </c>
    </row>
    <row r="122" spans="1:5" ht="15.75">
      <c r="A122" s="284" t="s">
        <v>518</v>
      </c>
      <c r="B122" s="285"/>
      <c r="C122" s="286"/>
      <c r="D122" s="201">
        <v>1400000</v>
      </c>
      <c r="E122" s="201">
        <v>2700000</v>
      </c>
    </row>
    <row r="123" spans="1:5" ht="18.75">
      <c r="A123" s="127" t="s">
        <v>106</v>
      </c>
      <c r="B123" s="155"/>
      <c r="C123" s="155"/>
      <c r="D123" s="198">
        <f>D102+D103+D122</f>
        <v>55404000</v>
      </c>
      <c r="E123" s="198">
        <f>E102+E103+E122</f>
        <v>53013000</v>
      </c>
    </row>
  </sheetData>
  <mergeCells count="6">
    <mergeCell ref="A122:C122"/>
    <mergeCell ref="B1:E1"/>
    <mergeCell ref="B2:E2"/>
    <mergeCell ref="B3:E3"/>
    <mergeCell ref="B4:E4"/>
    <mergeCell ref="A5:E6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zoomScale="86" zoomScaleNormal="100" zoomScaleSheetLayoutView="86" workbookViewId="0">
      <selection activeCell="A7" sqref="A7:H7"/>
    </sheetView>
  </sheetViews>
  <sheetFormatPr defaultColWidth="9.140625" defaultRowHeight="12.75"/>
  <cols>
    <col min="1" max="1" width="45.7109375" style="153" customWidth="1"/>
    <col min="2" max="2" width="6" style="154" customWidth="1"/>
    <col min="3" max="3" width="5.85546875" style="154" customWidth="1"/>
    <col min="4" max="4" width="5" style="154" customWidth="1"/>
    <col min="5" max="5" width="15.5703125" style="154" customWidth="1"/>
    <col min="6" max="6" width="5.7109375" style="154" customWidth="1"/>
    <col min="7" max="7" width="16" style="154" customWidth="1"/>
    <col min="8" max="8" width="16.7109375" style="154" customWidth="1"/>
    <col min="9" max="16384" width="9.140625" style="138"/>
  </cols>
  <sheetData>
    <row r="1" spans="1:8" s="137" customFormat="1" ht="15.75">
      <c r="A1" s="305" t="s">
        <v>536</v>
      </c>
      <c r="B1" s="305"/>
      <c r="C1" s="305"/>
      <c r="D1" s="305"/>
      <c r="E1" s="305"/>
      <c r="F1" s="305"/>
      <c r="G1" s="305"/>
      <c r="H1" s="305"/>
    </row>
    <row r="2" spans="1:8" ht="15.75">
      <c r="A2" s="306" t="s">
        <v>86</v>
      </c>
      <c r="B2" s="306"/>
      <c r="C2" s="306"/>
      <c r="D2" s="306"/>
      <c r="E2" s="306"/>
      <c r="F2" s="306"/>
      <c r="G2" s="306"/>
      <c r="H2" s="306"/>
    </row>
    <row r="3" spans="1:8" ht="15.75">
      <c r="A3" s="306" t="s">
        <v>87</v>
      </c>
      <c r="B3" s="306"/>
      <c r="C3" s="306"/>
      <c r="D3" s="306"/>
      <c r="E3" s="306"/>
      <c r="F3" s="306"/>
      <c r="G3" s="306"/>
      <c r="H3" s="306"/>
    </row>
    <row r="4" spans="1:8" ht="15.75">
      <c r="A4" s="307" t="s">
        <v>542</v>
      </c>
      <c r="B4" s="307"/>
      <c r="C4" s="307"/>
      <c r="D4" s="307"/>
      <c r="E4" s="307"/>
      <c r="F4" s="307"/>
      <c r="G4" s="307"/>
      <c r="H4" s="307"/>
    </row>
    <row r="5" spans="1:8" ht="12.75" customHeight="1">
      <c r="A5" s="46"/>
      <c r="B5" s="47"/>
      <c r="C5" s="47"/>
      <c r="D5" s="47"/>
      <c r="E5" s="47"/>
      <c r="F5" s="47"/>
      <c r="G5" s="47"/>
      <c r="H5" s="47"/>
    </row>
    <row r="6" spans="1:8" ht="15.75">
      <c r="A6" s="304" t="s">
        <v>107</v>
      </c>
      <c r="B6" s="304"/>
      <c r="C6" s="304"/>
      <c r="D6" s="304"/>
      <c r="E6" s="304"/>
      <c r="F6" s="304"/>
      <c r="G6" s="304"/>
      <c r="H6" s="304"/>
    </row>
    <row r="7" spans="1:8" ht="15.75">
      <c r="A7" s="304" t="s">
        <v>332</v>
      </c>
      <c r="B7" s="304"/>
      <c r="C7" s="304"/>
      <c r="D7" s="304"/>
      <c r="E7" s="304"/>
      <c r="F7" s="304"/>
      <c r="G7" s="304"/>
      <c r="H7" s="304"/>
    </row>
    <row r="8" spans="1:8" ht="17.25" customHeight="1" thickBot="1">
      <c r="A8" s="304"/>
      <c r="B8" s="304"/>
      <c r="C8" s="304"/>
      <c r="D8" s="304"/>
      <c r="E8" s="304"/>
      <c r="F8" s="304"/>
      <c r="G8" s="304"/>
      <c r="H8" s="304"/>
    </row>
    <row r="9" spans="1:8" ht="10.5" customHeight="1">
      <c r="A9" s="291"/>
      <c r="B9" s="294" t="s">
        <v>80</v>
      </c>
      <c r="C9" s="295"/>
      <c r="D9" s="295"/>
      <c r="E9" s="295"/>
      <c r="F9" s="296"/>
      <c r="G9" s="297" t="s">
        <v>81</v>
      </c>
      <c r="H9" s="297" t="s">
        <v>82</v>
      </c>
    </row>
    <row r="10" spans="1:8">
      <c r="A10" s="292"/>
      <c r="B10" s="300" t="s">
        <v>83</v>
      </c>
      <c r="C10" s="300" t="s">
        <v>30</v>
      </c>
      <c r="D10" s="302" t="s">
        <v>31</v>
      </c>
      <c r="E10" s="300" t="s">
        <v>84</v>
      </c>
      <c r="F10" s="300" t="s">
        <v>85</v>
      </c>
      <c r="G10" s="298"/>
      <c r="H10" s="298"/>
    </row>
    <row r="11" spans="1:8">
      <c r="A11" s="292"/>
      <c r="B11" s="300"/>
      <c r="C11" s="300"/>
      <c r="D11" s="302"/>
      <c r="E11" s="300"/>
      <c r="F11" s="300"/>
      <c r="G11" s="298"/>
      <c r="H11" s="298"/>
    </row>
    <row r="12" spans="1:8" ht="6.75" customHeight="1">
      <c r="A12" s="293"/>
      <c r="B12" s="301"/>
      <c r="C12" s="301"/>
      <c r="D12" s="303"/>
      <c r="E12" s="301"/>
      <c r="F12" s="301"/>
      <c r="G12" s="299"/>
      <c r="H12" s="299"/>
    </row>
    <row r="13" spans="1:8" ht="13.5" thickBo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ht="41.45" customHeight="1">
      <c r="A14" s="188" t="s">
        <v>283</v>
      </c>
      <c r="B14" s="48">
        <v>874</v>
      </c>
      <c r="C14" s="49">
        <v>0</v>
      </c>
      <c r="D14" s="49">
        <v>0</v>
      </c>
      <c r="E14" s="50">
        <v>0</v>
      </c>
      <c r="F14" s="51">
        <v>0</v>
      </c>
      <c r="G14" s="244">
        <f>G15+G38+G42+G52+G65+G70+G77+G72+G82</f>
        <v>104996372.34999999</v>
      </c>
      <c r="H14" s="244">
        <f>H15+H38+H42+H52+H65+H70+H77+H72+H82</f>
        <v>23943608</v>
      </c>
    </row>
    <row r="15" spans="1:8" ht="18" customHeight="1">
      <c r="A15" s="52" t="s">
        <v>32</v>
      </c>
      <c r="B15" s="53"/>
      <c r="C15" s="54">
        <v>1</v>
      </c>
      <c r="D15" s="54">
        <v>0</v>
      </c>
      <c r="E15" s="55">
        <v>0</v>
      </c>
      <c r="F15" s="56">
        <v>0</v>
      </c>
      <c r="G15" s="57">
        <f>G16+G17+G18+G19+G20+G21+G22+G23+G24+G25+G26+G27+G28+G29+G30+G31+G32+G33+G34+G35+G36+G37</f>
        <v>18889507.75</v>
      </c>
      <c r="H15" s="57">
        <f>H16+H17+H18+H19+H20+H23+H33+H32+H36+H21</f>
        <v>0</v>
      </c>
    </row>
    <row r="16" spans="1:8" ht="97.15" customHeight="1">
      <c r="A16" s="156" t="s">
        <v>242</v>
      </c>
      <c r="B16" s="167"/>
      <c r="C16" s="168">
        <v>1</v>
      </c>
      <c r="D16" s="168">
        <v>2</v>
      </c>
      <c r="E16" s="144" t="s">
        <v>131</v>
      </c>
      <c r="F16" s="122">
        <v>100</v>
      </c>
      <c r="G16" s="117">
        <v>1002000</v>
      </c>
      <c r="H16" s="117"/>
    </row>
    <row r="17" spans="1:8" ht="111" customHeight="1">
      <c r="A17" s="142" t="s">
        <v>298</v>
      </c>
      <c r="B17" s="140"/>
      <c r="C17" s="168">
        <v>1</v>
      </c>
      <c r="D17" s="168">
        <v>3</v>
      </c>
      <c r="E17" s="144" t="s">
        <v>133</v>
      </c>
      <c r="F17" s="122">
        <v>100</v>
      </c>
      <c r="G17" s="117">
        <v>224000</v>
      </c>
      <c r="H17" s="117"/>
    </row>
    <row r="18" spans="1:8" ht="96.6" customHeight="1">
      <c r="A18" s="182" t="s">
        <v>254</v>
      </c>
      <c r="B18" s="53"/>
      <c r="C18" s="168">
        <v>1</v>
      </c>
      <c r="D18" s="168">
        <v>4</v>
      </c>
      <c r="E18" s="144" t="s">
        <v>137</v>
      </c>
      <c r="F18" s="122">
        <v>100</v>
      </c>
      <c r="G18" s="117">
        <v>7548000</v>
      </c>
      <c r="H18" s="117"/>
    </row>
    <row r="19" spans="1:8" ht="50.45" customHeight="1">
      <c r="A19" s="72" t="s">
        <v>260</v>
      </c>
      <c r="B19" s="69"/>
      <c r="C19" s="168">
        <v>1</v>
      </c>
      <c r="D19" s="168">
        <v>4</v>
      </c>
      <c r="E19" s="144" t="s">
        <v>137</v>
      </c>
      <c r="F19" s="122">
        <v>200</v>
      </c>
      <c r="G19" s="117">
        <v>2878000</v>
      </c>
      <c r="H19" s="117"/>
    </row>
    <row r="20" spans="1:8" ht="33.6" customHeight="1">
      <c r="A20" s="72" t="s">
        <v>243</v>
      </c>
      <c r="B20" s="70"/>
      <c r="C20" s="168">
        <v>1</v>
      </c>
      <c r="D20" s="168">
        <v>4</v>
      </c>
      <c r="E20" s="144" t="s">
        <v>137</v>
      </c>
      <c r="F20" s="122">
        <v>800</v>
      </c>
      <c r="G20" s="117">
        <v>60000</v>
      </c>
      <c r="H20" s="117"/>
    </row>
    <row r="21" spans="1:8" ht="31.9" customHeight="1">
      <c r="A21" s="149" t="s">
        <v>268</v>
      </c>
      <c r="B21" s="187"/>
      <c r="C21" s="169">
        <v>1</v>
      </c>
      <c r="D21" s="169">
        <v>6</v>
      </c>
      <c r="E21" s="144" t="s">
        <v>269</v>
      </c>
      <c r="F21" s="122">
        <v>500</v>
      </c>
      <c r="G21" s="117">
        <v>210000</v>
      </c>
      <c r="H21" s="117"/>
    </row>
    <row r="22" spans="1:8" ht="47.45" customHeight="1">
      <c r="A22" s="149" t="s">
        <v>382</v>
      </c>
      <c r="B22" s="187"/>
      <c r="C22" s="169">
        <v>1</v>
      </c>
      <c r="D22" s="169">
        <v>7</v>
      </c>
      <c r="E22" s="144" t="s">
        <v>366</v>
      </c>
      <c r="F22" s="122">
        <v>800</v>
      </c>
      <c r="G22" s="117">
        <v>1000000</v>
      </c>
      <c r="H22" s="117"/>
    </row>
    <row r="23" spans="1:8" ht="35.450000000000003" customHeight="1">
      <c r="A23" s="156" t="s">
        <v>244</v>
      </c>
      <c r="B23" s="114"/>
      <c r="C23" s="169">
        <v>1</v>
      </c>
      <c r="D23" s="170">
        <v>11</v>
      </c>
      <c r="E23" s="15" t="s">
        <v>134</v>
      </c>
      <c r="F23" s="122">
        <v>800</v>
      </c>
      <c r="G23" s="117">
        <v>200111</v>
      </c>
      <c r="H23" s="117"/>
    </row>
    <row r="24" spans="1:8" ht="49.15" customHeight="1">
      <c r="A24" s="221" t="s">
        <v>381</v>
      </c>
      <c r="B24" s="114"/>
      <c r="C24" s="169">
        <v>1</v>
      </c>
      <c r="D24" s="169">
        <v>13</v>
      </c>
      <c r="E24" s="15" t="s">
        <v>134</v>
      </c>
      <c r="F24" s="122">
        <v>200</v>
      </c>
      <c r="G24" s="117">
        <v>117849</v>
      </c>
      <c r="H24" s="117"/>
    </row>
    <row r="25" spans="1:8" ht="45.6" customHeight="1">
      <c r="A25" s="221" t="s">
        <v>478</v>
      </c>
      <c r="B25" s="114"/>
      <c r="C25" s="169">
        <v>1</v>
      </c>
      <c r="D25" s="169">
        <v>13</v>
      </c>
      <c r="E25" s="228" t="s">
        <v>134</v>
      </c>
      <c r="F25" s="122">
        <v>300</v>
      </c>
      <c r="G25" s="117">
        <v>32040</v>
      </c>
      <c r="H25" s="117"/>
    </row>
    <row r="26" spans="1:8" ht="67.900000000000006" customHeight="1">
      <c r="A26" s="172" t="s">
        <v>383</v>
      </c>
      <c r="B26" s="69"/>
      <c r="C26" s="168">
        <v>1</v>
      </c>
      <c r="D26" s="168">
        <v>13</v>
      </c>
      <c r="E26" s="228" t="s">
        <v>318</v>
      </c>
      <c r="F26" s="122">
        <v>200</v>
      </c>
      <c r="G26" s="117">
        <v>10000</v>
      </c>
      <c r="H26" s="117"/>
    </row>
    <row r="27" spans="1:8" ht="92.45" customHeight="1">
      <c r="A27" s="172" t="s">
        <v>261</v>
      </c>
      <c r="B27" s="69"/>
      <c r="C27" s="168">
        <v>1</v>
      </c>
      <c r="D27" s="168">
        <v>13</v>
      </c>
      <c r="E27" s="228" t="s">
        <v>172</v>
      </c>
      <c r="F27" s="122">
        <v>200</v>
      </c>
      <c r="G27" s="117">
        <v>763134</v>
      </c>
      <c r="H27" s="117"/>
    </row>
    <row r="28" spans="1:8" ht="123.6" customHeight="1">
      <c r="A28" s="149" t="s">
        <v>255</v>
      </c>
      <c r="B28" s="69"/>
      <c r="C28" s="168">
        <v>1</v>
      </c>
      <c r="D28" s="168">
        <v>13</v>
      </c>
      <c r="E28" s="228" t="s">
        <v>173</v>
      </c>
      <c r="F28" s="122">
        <v>200</v>
      </c>
      <c r="G28" s="117">
        <v>998283.89</v>
      </c>
      <c r="H28" s="117"/>
    </row>
    <row r="29" spans="1:8" ht="105.6" customHeight="1">
      <c r="A29" s="227" t="s">
        <v>430</v>
      </c>
      <c r="B29" s="69"/>
      <c r="C29" s="168">
        <v>1</v>
      </c>
      <c r="D29" s="168">
        <v>13</v>
      </c>
      <c r="E29" s="228" t="s">
        <v>173</v>
      </c>
      <c r="F29" s="122">
        <v>800</v>
      </c>
      <c r="G29" s="117">
        <v>1716.11</v>
      </c>
      <c r="H29" s="117"/>
    </row>
    <row r="30" spans="1:8" ht="64.900000000000006" customHeight="1">
      <c r="A30" s="172" t="s">
        <v>384</v>
      </c>
      <c r="B30" s="69"/>
      <c r="C30" s="168">
        <v>1</v>
      </c>
      <c r="D30" s="168">
        <v>13</v>
      </c>
      <c r="E30" s="15" t="s">
        <v>363</v>
      </c>
      <c r="F30" s="122">
        <v>200</v>
      </c>
      <c r="G30" s="117">
        <v>50000</v>
      </c>
      <c r="H30" s="117"/>
    </row>
    <row r="31" spans="1:8" ht="72" customHeight="1">
      <c r="A31" s="172" t="s">
        <v>393</v>
      </c>
      <c r="B31" s="69"/>
      <c r="C31" s="168">
        <v>1</v>
      </c>
      <c r="D31" s="168">
        <v>13</v>
      </c>
      <c r="E31" s="15" t="s">
        <v>392</v>
      </c>
      <c r="F31" s="122">
        <v>200</v>
      </c>
      <c r="G31" s="117">
        <v>250000</v>
      </c>
      <c r="H31" s="117"/>
    </row>
    <row r="32" spans="1:8" ht="62.45" customHeight="1">
      <c r="A32" s="156" t="s">
        <v>245</v>
      </c>
      <c r="B32" s="70"/>
      <c r="C32" s="168">
        <v>1</v>
      </c>
      <c r="D32" s="168">
        <v>13</v>
      </c>
      <c r="E32" s="15" t="s">
        <v>139</v>
      </c>
      <c r="F32" s="171">
        <v>200</v>
      </c>
      <c r="G32" s="117">
        <v>220000</v>
      </c>
      <c r="H32" s="117"/>
    </row>
    <row r="33" spans="1:8" ht="45.6" customHeight="1">
      <c r="A33" s="156" t="s">
        <v>246</v>
      </c>
      <c r="B33" s="70"/>
      <c r="C33" s="168">
        <v>1</v>
      </c>
      <c r="D33" s="168">
        <v>13</v>
      </c>
      <c r="E33" s="15" t="s">
        <v>140</v>
      </c>
      <c r="F33" s="171">
        <v>200</v>
      </c>
      <c r="G33" s="117">
        <v>1798964.94</v>
      </c>
      <c r="H33" s="117"/>
    </row>
    <row r="34" spans="1:8" ht="39.6" customHeight="1">
      <c r="A34" s="156" t="s">
        <v>439</v>
      </c>
      <c r="B34" s="70"/>
      <c r="C34" s="168">
        <v>1</v>
      </c>
      <c r="D34" s="168">
        <v>13</v>
      </c>
      <c r="E34" s="15" t="s">
        <v>140</v>
      </c>
      <c r="F34" s="171">
        <v>800</v>
      </c>
      <c r="G34" s="117">
        <v>1325408.81</v>
      </c>
      <c r="H34" s="117"/>
    </row>
    <row r="35" spans="1:8" ht="49.9" customHeight="1">
      <c r="A35" s="156" t="s">
        <v>479</v>
      </c>
      <c r="B35" s="70"/>
      <c r="C35" s="168">
        <v>1</v>
      </c>
      <c r="D35" s="168">
        <v>13</v>
      </c>
      <c r="E35" s="15" t="s">
        <v>140</v>
      </c>
      <c r="F35" s="171">
        <v>300</v>
      </c>
      <c r="G35" s="117">
        <v>20000</v>
      </c>
      <c r="H35" s="117"/>
    </row>
    <row r="36" spans="1:8" ht="33" customHeight="1">
      <c r="A36" s="156" t="s">
        <v>247</v>
      </c>
      <c r="B36" s="70"/>
      <c r="C36" s="168">
        <v>1</v>
      </c>
      <c r="D36" s="168">
        <v>13</v>
      </c>
      <c r="E36" s="15" t="s">
        <v>141</v>
      </c>
      <c r="F36" s="171">
        <v>500</v>
      </c>
      <c r="G36" s="117">
        <v>130000</v>
      </c>
      <c r="H36" s="117"/>
    </row>
    <row r="37" spans="1:8" ht="51" customHeight="1">
      <c r="A37" s="221" t="s">
        <v>346</v>
      </c>
      <c r="B37" s="70"/>
      <c r="C37" s="168">
        <v>1</v>
      </c>
      <c r="D37" s="168">
        <v>13</v>
      </c>
      <c r="E37" s="15" t="s">
        <v>345</v>
      </c>
      <c r="F37" s="171">
        <v>200</v>
      </c>
      <c r="G37" s="117">
        <v>50000</v>
      </c>
      <c r="H37" s="117"/>
    </row>
    <row r="38" spans="1:8" ht="45" customHeight="1">
      <c r="A38" s="52" t="s">
        <v>38</v>
      </c>
      <c r="B38" s="74"/>
      <c r="C38" s="116">
        <v>3</v>
      </c>
      <c r="D38" s="54">
        <v>0</v>
      </c>
      <c r="E38" s="55">
        <v>0</v>
      </c>
      <c r="F38" s="56">
        <v>0</v>
      </c>
      <c r="G38" s="121">
        <f>G39+G41+G40</f>
        <v>2479213</v>
      </c>
      <c r="H38" s="121"/>
    </row>
    <row r="39" spans="1:8" ht="94.9" customHeight="1">
      <c r="A39" s="156" t="s">
        <v>248</v>
      </c>
      <c r="B39" s="69"/>
      <c r="C39" s="168">
        <v>3</v>
      </c>
      <c r="D39" s="168">
        <v>9</v>
      </c>
      <c r="E39" s="162" t="s">
        <v>143</v>
      </c>
      <c r="F39" s="122">
        <v>200</v>
      </c>
      <c r="G39" s="117">
        <v>885213</v>
      </c>
      <c r="H39" s="117"/>
    </row>
    <row r="40" spans="1:8" ht="124.9" customHeight="1">
      <c r="A40" s="184" t="s">
        <v>257</v>
      </c>
      <c r="B40" s="92"/>
      <c r="C40" s="168">
        <v>3</v>
      </c>
      <c r="D40" s="168">
        <v>9</v>
      </c>
      <c r="E40" s="90" t="s">
        <v>239</v>
      </c>
      <c r="F40" s="122">
        <v>200</v>
      </c>
      <c r="G40" s="115">
        <v>150000</v>
      </c>
      <c r="H40" s="115"/>
    </row>
    <row r="41" spans="1:8" ht="33" customHeight="1">
      <c r="A41" s="142" t="s">
        <v>249</v>
      </c>
      <c r="B41" s="70"/>
      <c r="C41" s="168">
        <v>3</v>
      </c>
      <c r="D41" s="168">
        <v>9</v>
      </c>
      <c r="E41" s="15" t="s">
        <v>141</v>
      </c>
      <c r="F41" s="122">
        <v>500</v>
      </c>
      <c r="G41" s="117">
        <v>1444000</v>
      </c>
      <c r="H41" s="63"/>
    </row>
    <row r="42" spans="1:8" ht="18" customHeight="1">
      <c r="A42" s="52" t="s">
        <v>39</v>
      </c>
      <c r="B42" s="53"/>
      <c r="C42" s="54">
        <v>4</v>
      </c>
      <c r="D42" s="54"/>
      <c r="E42" s="55"/>
      <c r="F42" s="56"/>
      <c r="G42" s="57">
        <f>G43+G45+G50+G51+G44+G46+G49+G48+G47</f>
        <v>30708171.82</v>
      </c>
      <c r="H42" s="57">
        <f>H43+H47+H49+H50+H51+H44+H46</f>
        <v>14166108</v>
      </c>
    </row>
    <row r="43" spans="1:8" ht="96" customHeight="1">
      <c r="A43" s="84" t="s">
        <v>287</v>
      </c>
      <c r="B43" s="59"/>
      <c r="C43" s="168">
        <v>4</v>
      </c>
      <c r="D43" s="168">
        <v>8</v>
      </c>
      <c r="E43" s="144" t="s">
        <v>167</v>
      </c>
      <c r="F43" s="122">
        <v>800</v>
      </c>
      <c r="G43" s="117">
        <v>310000</v>
      </c>
      <c r="H43" s="63"/>
    </row>
    <row r="44" spans="1:8" ht="79.150000000000006" customHeight="1">
      <c r="A44" s="147" t="s">
        <v>258</v>
      </c>
      <c r="B44" s="69"/>
      <c r="C44" s="168">
        <v>4</v>
      </c>
      <c r="D44" s="168">
        <v>9</v>
      </c>
      <c r="E44" s="144" t="s">
        <v>217</v>
      </c>
      <c r="F44" s="122">
        <v>200</v>
      </c>
      <c r="G44" s="115">
        <v>1440000</v>
      </c>
      <c r="H44" s="115"/>
    </row>
    <row r="45" spans="1:8" ht="79.150000000000006" customHeight="1">
      <c r="A45" s="147" t="s">
        <v>440</v>
      </c>
      <c r="B45" s="69"/>
      <c r="C45" s="168">
        <v>4</v>
      </c>
      <c r="D45" s="168">
        <v>9</v>
      </c>
      <c r="E45" s="144" t="s">
        <v>437</v>
      </c>
      <c r="F45" s="122">
        <v>200</v>
      </c>
      <c r="G45" s="115">
        <v>322580.74</v>
      </c>
      <c r="H45" s="115"/>
    </row>
    <row r="46" spans="1:8" ht="79.150000000000006" customHeight="1">
      <c r="A46" s="72" t="s">
        <v>286</v>
      </c>
      <c r="B46" s="69"/>
      <c r="C46" s="168">
        <v>4</v>
      </c>
      <c r="D46" s="168">
        <v>9</v>
      </c>
      <c r="E46" s="144" t="s">
        <v>230</v>
      </c>
      <c r="F46" s="122">
        <v>200</v>
      </c>
      <c r="G46" s="166">
        <v>9760395.3000000007</v>
      </c>
      <c r="H46" s="120"/>
    </row>
    <row r="47" spans="1:8" ht="96.6" customHeight="1">
      <c r="A47" s="72" t="s">
        <v>422</v>
      </c>
      <c r="B47" s="69"/>
      <c r="C47" s="168">
        <v>4</v>
      </c>
      <c r="D47" s="168">
        <v>9</v>
      </c>
      <c r="E47" s="144" t="s">
        <v>420</v>
      </c>
      <c r="F47" s="122">
        <v>200</v>
      </c>
      <c r="G47" s="230">
        <v>6104318</v>
      </c>
      <c r="H47" s="120">
        <v>6104318</v>
      </c>
    </row>
    <row r="48" spans="1:8" ht="79.150000000000006" customHeight="1">
      <c r="A48" s="72" t="s">
        <v>387</v>
      </c>
      <c r="B48" s="69"/>
      <c r="C48" s="168">
        <v>4</v>
      </c>
      <c r="D48" s="168">
        <v>9</v>
      </c>
      <c r="E48" s="144" t="s">
        <v>385</v>
      </c>
      <c r="F48" s="122">
        <v>200</v>
      </c>
      <c r="G48" s="230">
        <v>114543.78</v>
      </c>
      <c r="H48" s="120"/>
    </row>
    <row r="49" spans="1:8" ht="60" customHeight="1">
      <c r="A49" s="149" t="s">
        <v>406</v>
      </c>
      <c r="B49" s="70"/>
      <c r="C49" s="168">
        <v>4</v>
      </c>
      <c r="D49" s="168">
        <v>9</v>
      </c>
      <c r="E49" s="144" t="s">
        <v>477</v>
      </c>
      <c r="F49" s="122">
        <v>200</v>
      </c>
      <c r="G49" s="173">
        <v>2176333</v>
      </c>
      <c r="H49" s="120">
        <v>2061789</v>
      </c>
    </row>
    <row r="50" spans="1:8" ht="94.9" customHeight="1">
      <c r="A50" s="73" t="s">
        <v>464</v>
      </c>
      <c r="B50" s="59"/>
      <c r="C50" s="168">
        <v>4</v>
      </c>
      <c r="D50" s="168">
        <v>12</v>
      </c>
      <c r="E50" s="144" t="s">
        <v>488</v>
      </c>
      <c r="F50" s="122">
        <v>800</v>
      </c>
      <c r="G50" s="117">
        <v>6450001</v>
      </c>
      <c r="H50" s="117">
        <v>6000001</v>
      </c>
    </row>
    <row r="51" spans="1:8" ht="78" customHeight="1">
      <c r="A51" s="183" t="s">
        <v>250</v>
      </c>
      <c r="B51" s="59"/>
      <c r="C51" s="168">
        <v>4</v>
      </c>
      <c r="D51" s="168">
        <v>12</v>
      </c>
      <c r="E51" s="144" t="s">
        <v>170</v>
      </c>
      <c r="F51" s="122">
        <v>600</v>
      </c>
      <c r="G51" s="117">
        <v>4030000</v>
      </c>
      <c r="H51" s="117"/>
    </row>
    <row r="52" spans="1:8" ht="18" customHeight="1">
      <c r="A52" s="52" t="s">
        <v>42</v>
      </c>
      <c r="B52" s="74"/>
      <c r="C52" s="54">
        <v>5</v>
      </c>
      <c r="D52" s="54">
        <v>0</v>
      </c>
      <c r="E52" s="55">
        <v>0</v>
      </c>
      <c r="F52" s="56">
        <v>0</v>
      </c>
      <c r="G52" s="57">
        <f>G53+G54+G55+G56+G57+G58+G59+G60+G61+G62+G63+G64</f>
        <v>38360144.780000001</v>
      </c>
      <c r="H52" s="57">
        <f>H60+H61</f>
        <v>5534823</v>
      </c>
    </row>
    <row r="53" spans="1:8" ht="79.150000000000006" customHeight="1">
      <c r="A53" s="157" t="s">
        <v>297</v>
      </c>
      <c r="B53" s="69"/>
      <c r="C53" s="168">
        <v>5</v>
      </c>
      <c r="D53" s="168">
        <v>2</v>
      </c>
      <c r="E53" s="159" t="s">
        <v>296</v>
      </c>
      <c r="F53" s="122">
        <v>200</v>
      </c>
      <c r="G53" s="117">
        <v>900000</v>
      </c>
      <c r="H53" s="66"/>
    </row>
    <row r="54" spans="1:8" ht="83.45" customHeight="1">
      <c r="A54" s="157" t="s">
        <v>277</v>
      </c>
      <c r="B54" s="113"/>
      <c r="C54" s="168">
        <v>5</v>
      </c>
      <c r="D54" s="168">
        <v>2</v>
      </c>
      <c r="E54" s="159" t="s">
        <v>241</v>
      </c>
      <c r="F54" s="122">
        <v>200</v>
      </c>
      <c r="G54" s="117">
        <v>88866</v>
      </c>
      <c r="H54" s="66"/>
    </row>
    <row r="55" spans="1:8" ht="131.44999999999999" customHeight="1">
      <c r="A55" s="157" t="s">
        <v>388</v>
      </c>
      <c r="B55" s="69"/>
      <c r="C55" s="168">
        <v>5</v>
      </c>
      <c r="D55" s="168">
        <v>2</v>
      </c>
      <c r="E55" s="159" t="s">
        <v>365</v>
      </c>
      <c r="F55" s="122">
        <v>800</v>
      </c>
      <c r="G55" s="117">
        <v>2858000</v>
      </c>
      <c r="H55" s="66"/>
    </row>
    <row r="56" spans="1:8" ht="76.900000000000006" customHeight="1">
      <c r="A56" s="156" t="s">
        <v>284</v>
      </c>
      <c r="B56" s="69"/>
      <c r="C56" s="168">
        <v>5</v>
      </c>
      <c r="D56" s="168">
        <v>3</v>
      </c>
      <c r="E56" s="144" t="s">
        <v>220</v>
      </c>
      <c r="F56" s="122">
        <v>200</v>
      </c>
      <c r="G56" s="117">
        <v>4830748.78</v>
      </c>
      <c r="H56" s="117"/>
    </row>
    <row r="57" spans="1:8" ht="65.45" customHeight="1">
      <c r="A57" s="156" t="s">
        <v>285</v>
      </c>
      <c r="B57" s="70"/>
      <c r="C57" s="168">
        <v>5</v>
      </c>
      <c r="D57" s="168">
        <v>3</v>
      </c>
      <c r="E57" s="144" t="s">
        <v>224</v>
      </c>
      <c r="F57" s="122">
        <v>200</v>
      </c>
      <c r="G57" s="117">
        <v>17540000</v>
      </c>
      <c r="H57" s="117"/>
    </row>
    <row r="58" spans="1:8" ht="65.45" customHeight="1">
      <c r="A58" s="221" t="s">
        <v>411</v>
      </c>
      <c r="B58" s="70"/>
      <c r="C58" s="168">
        <v>5</v>
      </c>
      <c r="D58" s="168">
        <v>3</v>
      </c>
      <c r="E58" s="144" t="s">
        <v>410</v>
      </c>
      <c r="F58" s="122">
        <v>200</v>
      </c>
      <c r="G58" s="173">
        <v>50000</v>
      </c>
      <c r="H58" s="173"/>
    </row>
    <row r="59" spans="1:8" ht="79.900000000000006" customHeight="1">
      <c r="A59" s="221" t="s">
        <v>387</v>
      </c>
      <c r="B59" s="70"/>
      <c r="C59" s="168">
        <v>5</v>
      </c>
      <c r="D59" s="168">
        <v>3</v>
      </c>
      <c r="E59" s="144" t="s">
        <v>385</v>
      </c>
      <c r="F59" s="122">
        <v>200</v>
      </c>
      <c r="G59" s="173">
        <v>152860</v>
      </c>
      <c r="H59" s="173"/>
    </row>
    <row r="60" spans="1:8" ht="69.599999999999994" customHeight="1">
      <c r="A60" s="221" t="s">
        <v>480</v>
      </c>
      <c r="B60" s="70"/>
      <c r="C60" s="168">
        <v>5</v>
      </c>
      <c r="D60" s="168">
        <v>3</v>
      </c>
      <c r="E60" s="144" t="s">
        <v>477</v>
      </c>
      <c r="F60" s="122">
        <v>200</v>
      </c>
      <c r="G60" s="173">
        <v>5789670</v>
      </c>
      <c r="H60" s="173">
        <v>5384823</v>
      </c>
    </row>
    <row r="61" spans="1:8" ht="93.6" customHeight="1">
      <c r="A61" s="221" t="s">
        <v>402</v>
      </c>
      <c r="B61" s="70"/>
      <c r="C61" s="168">
        <v>5</v>
      </c>
      <c r="D61" s="168">
        <v>3</v>
      </c>
      <c r="E61" s="144" t="s">
        <v>401</v>
      </c>
      <c r="F61" s="122">
        <v>200</v>
      </c>
      <c r="G61" s="173">
        <v>150000</v>
      </c>
      <c r="H61" s="173">
        <v>150000</v>
      </c>
    </row>
    <row r="62" spans="1:8" ht="109.9" customHeight="1">
      <c r="A62" s="182" t="s">
        <v>253</v>
      </c>
      <c r="B62" s="79"/>
      <c r="C62" s="168">
        <v>5</v>
      </c>
      <c r="D62" s="168">
        <v>5</v>
      </c>
      <c r="E62" s="144" t="s">
        <v>226</v>
      </c>
      <c r="F62" s="171">
        <v>100</v>
      </c>
      <c r="G62" s="173">
        <v>5265000</v>
      </c>
      <c r="H62" s="83">
        <v>0</v>
      </c>
    </row>
    <row r="63" spans="1:8" ht="60.6" customHeight="1">
      <c r="A63" s="72" t="s">
        <v>252</v>
      </c>
      <c r="B63" s="69"/>
      <c r="C63" s="168">
        <v>5</v>
      </c>
      <c r="D63" s="168">
        <v>5</v>
      </c>
      <c r="E63" s="144" t="s">
        <v>226</v>
      </c>
      <c r="F63" s="122">
        <v>200</v>
      </c>
      <c r="G63" s="173">
        <v>730950</v>
      </c>
      <c r="H63" s="83">
        <v>0</v>
      </c>
    </row>
    <row r="64" spans="1:8" ht="49.15" customHeight="1">
      <c r="A64" s="175" t="s">
        <v>263</v>
      </c>
      <c r="B64" s="79"/>
      <c r="C64" s="168">
        <v>5</v>
      </c>
      <c r="D64" s="168">
        <v>5</v>
      </c>
      <c r="E64" s="144" t="s">
        <v>226</v>
      </c>
      <c r="F64" s="122">
        <v>800</v>
      </c>
      <c r="G64" s="173">
        <v>4050</v>
      </c>
      <c r="H64" s="83"/>
    </row>
    <row r="65" spans="1:8" ht="16.899999999999999" customHeight="1">
      <c r="A65" s="52" t="s">
        <v>46</v>
      </c>
      <c r="B65" s="74"/>
      <c r="C65" s="54">
        <v>7</v>
      </c>
      <c r="D65" s="80"/>
      <c r="E65" s="81"/>
      <c r="F65" s="82"/>
      <c r="G65" s="57">
        <f>G66+G67+G68+G69</f>
        <v>3500000</v>
      </c>
      <c r="H65" s="57">
        <f>H69</f>
        <v>2000000</v>
      </c>
    </row>
    <row r="66" spans="1:8" ht="78" customHeight="1">
      <c r="A66" s="73" t="s">
        <v>262</v>
      </c>
      <c r="B66" s="139"/>
      <c r="C66" s="168">
        <v>7</v>
      </c>
      <c r="D66" s="168">
        <v>7</v>
      </c>
      <c r="E66" s="144" t="s">
        <v>179</v>
      </c>
      <c r="F66" s="122">
        <v>200</v>
      </c>
      <c r="G66" s="117">
        <v>100000</v>
      </c>
      <c r="H66" s="117"/>
    </row>
    <row r="67" spans="1:8" ht="83.45" customHeight="1">
      <c r="A67" s="73" t="s">
        <v>262</v>
      </c>
      <c r="B67" s="69"/>
      <c r="C67" s="168">
        <v>7</v>
      </c>
      <c r="D67" s="168">
        <v>7</v>
      </c>
      <c r="E67" s="144" t="s">
        <v>182</v>
      </c>
      <c r="F67" s="122">
        <v>200</v>
      </c>
      <c r="G67" s="117">
        <v>100000</v>
      </c>
      <c r="H67" s="66"/>
    </row>
    <row r="68" spans="1:8" ht="83.45" customHeight="1">
      <c r="A68" s="157" t="s">
        <v>470</v>
      </c>
      <c r="B68" s="69"/>
      <c r="C68" s="168">
        <v>7</v>
      </c>
      <c r="D68" s="168">
        <v>7</v>
      </c>
      <c r="E68" s="144" t="s">
        <v>492</v>
      </c>
      <c r="F68" s="122">
        <v>200</v>
      </c>
      <c r="G68" s="117">
        <v>1300000</v>
      </c>
      <c r="H68" s="66"/>
    </row>
    <row r="69" spans="1:8" ht="97.9" customHeight="1">
      <c r="A69" s="157" t="s">
        <v>475</v>
      </c>
      <c r="B69" s="69"/>
      <c r="C69" s="168">
        <v>7</v>
      </c>
      <c r="D69" s="168">
        <v>7</v>
      </c>
      <c r="E69" s="144" t="s">
        <v>474</v>
      </c>
      <c r="F69" s="122">
        <v>200</v>
      </c>
      <c r="G69" s="117">
        <v>2000000</v>
      </c>
      <c r="H69" s="117">
        <v>2000000</v>
      </c>
    </row>
    <row r="70" spans="1:8" ht="19.149999999999999" customHeight="1">
      <c r="A70" s="52" t="s">
        <v>485</v>
      </c>
      <c r="B70" s="53"/>
      <c r="C70" s="54">
        <v>8</v>
      </c>
      <c r="D70" s="54">
        <v>0</v>
      </c>
      <c r="E70" s="68"/>
      <c r="F70" s="65"/>
      <c r="G70" s="57">
        <f>G71</f>
        <v>425000</v>
      </c>
      <c r="H70" s="57">
        <f>H71</f>
        <v>0</v>
      </c>
    </row>
    <row r="71" spans="1:8" ht="38.450000000000003" customHeight="1">
      <c r="A71" s="157" t="s">
        <v>389</v>
      </c>
      <c r="B71" s="59"/>
      <c r="C71" s="168">
        <v>8</v>
      </c>
      <c r="D71" s="168">
        <v>1</v>
      </c>
      <c r="E71" s="144" t="s">
        <v>141</v>
      </c>
      <c r="F71" s="122">
        <v>500</v>
      </c>
      <c r="G71" s="117">
        <v>425000</v>
      </c>
      <c r="H71" s="117"/>
    </row>
    <row r="72" spans="1:8" ht="15.75">
      <c r="A72" s="148" t="s">
        <v>48</v>
      </c>
      <c r="B72" s="53"/>
      <c r="C72" s="54">
        <v>10</v>
      </c>
      <c r="D72" s="71"/>
      <c r="E72" s="62"/>
      <c r="F72" s="65"/>
      <c r="G72" s="57">
        <f>G73+G74+G75+G76</f>
        <v>3265003</v>
      </c>
      <c r="H72" s="57">
        <f>H73+H74+H75+H76</f>
        <v>1979345</v>
      </c>
    </row>
    <row r="73" spans="1:8" ht="63.6" customHeight="1">
      <c r="A73" s="84" t="s">
        <v>251</v>
      </c>
      <c r="B73" s="69"/>
      <c r="C73" s="168">
        <v>10</v>
      </c>
      <c r="D73" s="168">
        <v>1</v>
      </c>
      <c r="E73" s="144" t="s">
        <v>193</v>
      </c>
      <c r="F73" s="122">
        <v>300</v>
      </c>
      <c r="G73" s="117">
        <v>240000</v>
      </c>
      <c r="H73" s="117"/>
    </row>
    <row r="74" spans="1:8" ht="94.15" customHeight="1">
      <c r="A74" s="156" t="s">
        <v>343</v>
      </c>
      <c r="B74" s="180"/>
      <c r="C74" s="168">
        <v>10</v>
      </c>
      <c r="D74" s="168">
        <v>3</v>
      </c>
      <c r="E74" s="144" t="s">
        <v>342</v>
      </c>
      <c r="F74" s="122">
        <v>300</v>
      </c>
      <c r="G74" s="117">
        <v>1290003</v>
      </c>
      <c r="H74" s="117">
        <v>894345</v>
      </c>
    </row>
    <row r="75" spans="1:8" ht="112.15" customHeight="1">
      <c r="A75" s="156" t="s">
        <v>266</v>
      </c>
      <c r="B75" s="140"/>
      <c r="C75" s="168">
        <v>10</v>
      </c>
      <c r="D75" s="168">
        <v>3</v>
      </c>
      <c r="E75" s="144" t="s">
        <v>201</v>
      </c>
      <c r="F75" s="122">
        <v>300</v>
      </c>
      <c r="G75" s="117">
        <v>650000</v>
      </c>
      <c r="H75" s="117"/>
    </row>
    <row r="76" spans="1:8" ht="128.44999999999999" customHeight="1">
      <c r="A76" s="221" t="s">
        <v>428</v>
      </c>
      <c r="B76" s="240"/>
      <c r="C76" s="168">
        <v>10</v>
      </c>
      <c r="D76" s="168">
        <v>3</v>
      </c>
      <c r="E76" s="144" t="s">
        <v>425</v>
      </c>
      <c r="F76" s="122">
        <v>300</v>
      </c>
      <c r="G76" s="117">
        <v>1085000</v>
      </c>
      <c r="H76" s="117">
        <v>1085000</v>
      </c>
    </row>
    <row r="77" spans="1:8" ht="18" customHeight="1">
      <c r="A77" s="52" t="s">
        <v>51</v>
      </c>
      <c r="B77" s="53"/>
      <c r="C77" s="54">
        <v>11</v>
      </c>
      <c r="D77" s="54">
        <v>0</v>
      </c>
      <c r="E77" s="55">
        <v>0</v>
      </c>
      <c r="F77" s="56">
        <v>0</v>
      </c>
      <c r="G77" s="57">
        <f>G78+G79+G80+G81</f>
        <v>420000</v>
      </c>
      <c r="H77" s="57">
        <f>H78+H79+H80+H81</f>
        <v>0</v>
      </c>
    </row>
    <row r="78" spans="1:8" ht="78.599999999999994" customHeight="1">
      <c r="A78" s="157" t="s">
        <v>259</v>
      </c>
      <c r="B78" s="69"/>
      <c r="C78" s="168">
        <v>11</v>
      </c>
      <c r="D78" s="168">
        <v>2</v>
      </c>
      <c r="E78" s="144" t="s">
        <v>208</v>
      </c>
      <c r="F78" s="122">
        <v>200</v>
      </c>
      <c r="G78" s="117">
        <v>20000</v>
      </c>
      <c r="H78" s="117"/>
    </row>
    <row r="79" spans="1:8" ht="78.599999999999994" customHeight="1">
      <c r="A79" s="157" t="s">
        <v>481</v>
      </c>
      <c r="B79" s="69"/>
      <c r="C79" s="168">
        <v>11</v>
      </c>
      <c r="D79" s="168">
        <v>2</v>
      </c>
      <c r="E79" s="144" t="s">
        <v>208</v>
      </c>
      <c r="F79" s="122">
        <v>300</v>
      </c>
      <c r="G79" s="117">
        <v>95000</v>
      </c>
      <c r="H79" s="117"/>
    </row>
    <row r="80" spans="1:8" ht="83.45" customHeight="1">
      <c r="A80" s="157" t="s">
        <v>482</v>
      </c>
      <c r="B80" s="69"/>
      <c r="C80" s="168">
        <v>11</v>
      </c>
      <c r="D80" s="168">
        <v>2</v>
      </c>
      <c r="E80" s="144" t="s">
        <v>211</v>
      </c>
      <c r="F80" s="122">
        <v>300</v>
      </c>
      <c r="G80" s="117">
        <v>85000</v>
      </c>
      <c r="H80" s="61"/>
    </row>
    <row r="81" spans="1:8" ht="82.15" customHeight="1">
      <c r="A81" s="73" t="s">
        <v>390</v>
      </c>
      <c r="B81" s="217"/>
      <c r="C81" s="190">
        <v>11</v>
      </c>
      <c r="D81" s="190">
        <v>2</v>
      </c>
      <c r="E81" s="90" t="s">
        <v>321</v>
      </c>
      <c r="F81" s="122">
        <v>600</v>
      </c>
      <c r="G81" s="117">
        <v>220000</v>
      </c>
      <c r="H81" s="61"/>
    </row>
    <row r="82" spans="1:8" ht="63.6" customHeight="1">
      <c r="A82" s="52" t="s">
        <v>394</v>
      </c>
      <c r="B82" s="217"/>
      <c r="C82" s="54">
        <v>14</v>
      </c>
      <c r="D82" s="190"/>
      <c r="E82" s="90"/>
      <c r="F82" s="122"/>
      <c r="G82" s="57">
        <f>G83+G85+G84</f>
        <v>6949332</v>
      </c>
      <c r="H82" s="61">
        <f>H84</f>
        <v>263332</v>
      </c>
    </row>
    <row r="83" spans="1:8" ht="64.900000000000006" customHeight="1">
      <c r="A83" s="73" t="s">
        <v>395</v>
      </c>
      <c r="B83" s="217"/>
      <c r="C83" s="190">
        <v>14</v>
      </c>
      <c r="D83" s="190">
        <v>3</v>
      </c>
      <c r="E83" s="90" t="s">
        <v>185</v>
      </c>
      <c r="F83" s="122">
        <v>500</v>
      </c>
      <c r="G83" s="117">
        <v>6450000</v>
      </c>
      <c r="H83" s="61"/>
    </row>
    <row r="84" spans="1:8" ht="57.6" customHeight="1">
      <c r="A84" s="73" t="s">
        <v>429</v>
      </c>
      <c r="B84" s="217"/>
      <c r="C84" s="190">
        <v>14</v>
      </c>
      <c r="D84" s="190">
        <v>3</v>
      </c>
      <c r="E84" s="90" t="s">
        <v>371</v>
      </c>
      <c r="F84" s="122">
        <v>500</v>
      </c>
      <c r="G84" s="117">
        <v>263332</v>
      </c>
      <c r="H84" s="117">
        <v>263332</v>
      </c>
    </row>
    <row r="85" spans="1:8" ht="82.15" customHeight="1">
      <c r="A85" s="73" t="s">
        <v>396</v>
      </c>
      <c r="B85" s="217"/>
      <c r="C85" s="190">
        <v>14</v>
      </c>
      <c r="D85" s="190">
        <v>3</v>
      </c>
      <c r="E85" s="90" t="s">
        <v>191</v>
      </c>
      <c r="F85" s="122">
        <v>500</v>
      </c>
      <c r="G85" s="117">
        <v>236000</v>
      </c>
      <c r="H85" s="61"/>
    </row>
    <row r="86" spans="1:8" ht="27.6" customHeight="1">
      <c r="A86" s="287" t="s">
        <v>53</v>
      </c>
      <c r="B86" s="288"/>
      <c r="C86" s="288"/>
      <c r="D86" s="288"/>
      <c r="E86" s="288"/>
      <c r="F86" s="289"/>
      <c r="G86" s="61">
        <f>G14</f>
        <v>104996372.34999999</v>
      </c>
      <c r="H86" s="61">
        <f>H14</f>
        <v>23943608</v>
      </c>
    </row>
    <row r="87" spans="1:8" ht="27.6" customHeight="1">
      <c r="A87" s="215"/>
      <c r="B87" s="215"/>
      <c r="C87" s="215"/>
      <c r="D87" s="215"/>
      <c r="E87" s="215"/>
      <c r="F87" s="215"/>
      <c r="G87" s="216"/>
      <c r="H87" s="216"/>
    </row>
    <row r="88" spans="1:8">
      <c r="A88" s="176" t="s">
        <v>234</v>
      </c>
      <c r="B88" s="36"/>
      <c r="C88" s="36"/>
      <c r="D88" s="36"/>
      <c r="E88" s="36"/>
      <c r="F88" s="36"/>
      <c r="G88" s="177">
        <f>'Приложение 1'!C71-'Приложение 4'!G86</f>
        <v>-3181923.1599999964</v>
      </c>
      <c r="H88" s="150"/>
    </row>
    <row r="89" spans="1:8">
      <c r="A89" s="151"/>
      <c r="B89" s="152"/>
      <c r="C89" s="152"/>
      <c r="D89" s="152"/>
      <c r="E89" s="152"/>
      <c r="F89" s="152"/>
      <c r="G89" s="152"/>
      <c r="H89" s="152"/>
    </row>
    <row r="90" spans="1:8">
      <c r="A90" s="151"/>
      <c r="B90" s="152"/>
      <c r="C90" s="152"/>
      <c r="D90" s="152"/>
      <c r="E90" s="152"/>
      <c r="F90" s="152"/>
      <c r="G90" s="152"/>
      <c r="H90" s="152"/>
    </row>
    <row r="91" spans="1:8">
      <c r="A91" s="151"/>
      <c r="B91" s="152"/>
      <c r="C91" s="152"/>
      <c r="D91" s="152"/>
      <c r="E91" s="152"/>
      <c r="F91" s="152"/>
      <c r="G91" s="152"/>
      <c r="H91" s="152"/>
    </row>
    <row r="92" spans="1:8">
      <c r="A92" s="290"/>
      <c r="B92" s="290"/>
      <c r="C92" s="290"/>
      <c r="D92" s="290"/>
      <c r="E92" s="290"/>
      <c r="F92" s="290"/>
      <c r="G92" s="290"/>
      <c r="H92" s="290"/>
    </row>
    <row r="93" spans="1:8">
      <c r="A93" s="151"/>
      <c r="B93" s="152"/>
      <c r="C93" s="152"/>
      <c r="D93" s="152"/>
      <c r="E93" s="152"/>
      <c r="F93" s="152"/>
      <c r="G93" s="152"/>
      <c r="H93" s="152"/>
    </row>
    <row r="94" spans="1:8">
      <c r="A94" s="151"/>
      <c r="B94" s="152"/>
      <c r="C94" s="152"/>
      <c r="D94" s="152"/>
      <c r="E94" s="152"/>
      <c r="F94" s="152"/>
      <c r="G94" s="152"/>
      <c r="H94" s="152"/>
    </row>
    <row r="95" spans="1:8">
      <c r="A95" s="151"/>
      <c r="B95" s="152"/>
      <c r="C95" s="152"/>
      <c r="D95" s="152"/>
      <c r="E95" s="152"/>
      <c r="F95" s="152"/>
      <c r="G95" s="152"/>
      <c r="H95" s="152"/>
    </row>
    <row r="96" spans="1:8">
      <c r="A96" s="151"/>
      <c r="B96" s="152"/>
      <c r="C96" s="152"/>
      <c r="D96" s="152"/>
      <c r="E96" s="152"/>
      <c r="F96" s="152"/>
      <c r="G96" s="152"/>
      <c r="H96" s="152"/>
    </row>
    <row r="97" spans="1:8">
      <c r="A97" s="151"/>
      <c r="B97" s="152"/>
      <c r="C97" s="152"/>
      <c r="D97" s="152"/>
      <c r="E97" s="152"/>
      <c r="F97" s="152"/>
      <c r="G97" s="152"/>
      <c r="H97" s="152"/>
    </row>
    <row r="98" spans="1:8">
      <c r="A98" s="151"/>
      <c r="B98" s="152"/>
      <c r="C98" s="152"/>
      <c r="D98" s="152"/>
      <c r="E98" s="152"/>
      <c r="F98" s="152"/>
      <c r="G98" s="152"/>
      <c r="H98" s="152"/>
    </row>
    <row r="99" spans="1:8">
      <c r="A99" s="151"/>
      <c r="B99" s="152"/>
      <c r="C99" s="152"/>
      <c r="D99" s="152"/>
      <c r="E99" s="152"/>
      <c r="F99" s="152"/>
      <c r="G99" s="152"/>
      <c r="H99" s="152"/>
    </row>
    <row r="100" spans="1:8">
      <c r="A100" s="151"/>
      <c r="B100" s="152"/>
      <c r="C100" s="152"/>
      <c r="D100" s="152"/>
      <c r="E100" s="152"/>
      <c r="F100" s="152"/>
      <c r="G100" s="152"/>
      <c r="H100" s="152"/>
    </row>
    <row r="101" spans="1:8">
      <c r="A101" s="151"/>
      <c r="B101" s="152"/>
      <c r="C101" s="152"/>
      <c r="D101" s="152"/>
      <c r="E101" s="152"/>
      <c r="F101" s="152"/>
      <c r="G101" s="152"/>
      <c r="H101" s="152"/>
    </row>
  </sheetData>
  <mergeCells count="18">
    <mergeCell ref="A8:H8"/>
    <mergeCell ref="A7:H7"/>
    <mergeCell ref="A1:H1"/>
    <mergeCell ref="A2:H2"/>
    <mergeCell ref="A3:H3"/>
    <mergeCell ref="A4:H4"/>
    <mergeCell ref="A6:H6"/>
    <mergeCell ref="A86:F86"/>
    <mergeCell ref="A92:H92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</mergeCells>
  <phoneticPr fontId="11" type="noConversion"/>
  <pageMargins left="0.74803149606299213" right="0.35433070866141736" top="0.59055118110236227" bottom="0.39370078740157483" header="0.51181102362204722" footer="0.51181102362204722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9"/>
  <sheetViews>
    <sheetView topLeftCell="A46" workbookViewId="0">
      <selection activeCell="A6" sqref="A6:H6"/>
    </sheetView>
  </sheetViews>
  <sheetFormatPr defaultRowHeight="12.75"/>
  <cols>
    <col min="1" max="1" width="54.140625" customWidth="1"/>
    <col min="2" max="2" width="5.42578125" customWidth="1"/>
    <col min="3" max="4" width="4.28515625" customWidth="1"/>
    <col min="5" max="5" width="14.28515625" customWidth="1"/>
    <col min="7" max="8" width="16.140625" customWidth="1"/>
  </cols>
  <sheetData>
    <row r="1" spans="1:8" ht="15.75">
      <c r="A1" s="305" t="s">
        <v>537</v>
      </c>
      <c r="B1" s="305"/>
      <c r="C1" s="305"/>
      <c r="D1" s="305"/>
      <c r="E1" s="305"/>
      <c r="F1" s="305"/>
      <c r="G1" s="305"/>
      <c r="H1" s="305"/>
    </row>
    <row r="2" spans="1:8" ht="15.75">
      <c r="A2" s="306" t="s">
        <v>86</v>
      </c>
      <c r="B2" s="306"/>
      <c r="C2" s="306"/>
      <c r="D2" s="306"/>
      <c r="E2" s="306"/>
      <c r="F2" s="306"/>
      <c r="G2" s="306"/>
      <c r="H2" s="306"/>
    </row>
    <row r="3" spans="1:8" ht="15.75">
      <c r="A3" s="306" t="s">
        <v>87</v>
      </c>
      <c r="B3" s="306"/>
      <c r="C3" s="306"/>
      <c r="D3" s="306"/>
      <c r="E3" s="306"/>
      <c r="F3" s="306"/>
      <c r="G3" s="306"/>
      <c r="H3" s="306"/>
    </row>
    <row r="4" spans="1:8" ht="15.75">
      <c r="A4" s="307" t="s">
        <v>543</v>
      </c>
      <c r="B4" s="307"/>
      <c r="C4" s="307"/>
      <c r="D4" s="307"/>
      <c r="E4" s="307"/>
      <c r="F4" s="307"/>
      <c r="G4" s="307"/>
      <c r="H4" s="307"/>
    </row>
    <row r="5" spans="1:8" ht="18.75">
      <c r="A5" s="46"/>
      <c r="B5" s="47"/>
      <c r="C5" s="47"/>
      <c r="D5" s="47"/>
      <c r="E5" s="47"/>
      <c r="F5" s="47"/>
      <c r="G5" s="47"/>
      <c r="H5" s="47"/>
    </row>
    <row r="6" spans="1:8" ht="15.75">
      <c r="A6" s="304" t="s">
        <v>107</v>
      </c>
      <c r="B6" s="304"/>
      <c r="C6" s="304"/>
      <c r="D6" s="304"/>
      <c r="E6" s="304"/>
      <c r="F6" s="304"/>
      <c r="G6" s="304"/>
      <c r="H6" s="304"/>
    </row>
    <row r="7" spans="1:8" ht="15.75">
      <c r="A7" s="304" t="s">
        <v>520</v>
      </c>
      <c r="B7" s="304"/>
      <c r="C7" s="304"/>
      <c r="D7" s="304"/>
      <c r="E7" s="304"/>
      <c r="F7" s="304"/>
      <c r="G7" s="304"/>
      <c r="H7" s="304"/>
    </row>
    <row r="8" spans="1:8" ht="16.5" thickBot="1">
      <c r="A8" s="304"/>
      <c r="B8" s="304"/>
      <c r="C8" s="304"/>
      <c r="D8" s="304"/>
      <c r="E8" s="304"/>
      <c r="F8" s="304"/>
      <c r="G8" s="304"/>
      <c r="H8" s="304"/>
    </row>
    <row r="9" spans="1:8">
      <c r="A9" s="291"/>
      <c r="B9" s="294" t="s">
        <v>80</v>
      </c>
      <c r="C9" s="295"/>
      <c r="D9" s="295"/>
      <c r="E9" s="295"/>
      <c r="F9" s="296"/>
      <c r="G9" s="297" t="s">
        <v>494</v>
      </c>
      <c r="H9" s="297" t="s">
        <v>495</v>
      </c>
    </row>
    <row r="10" spans="1:8">
      <c r="A10" s="292"/>
      <c r="B10" s="300" t="s">
        <v>83</v>
      </c>
      <c r="C10" s="300" t="s">
        <v>30</v>
      </c>
      <c r="D10" s="302" t="s">
        <v>31</v>
      </c>
      <c r="E10" s="300" t="s">
        <v>84</v>
      </c>
      <c r="F10" s="300" t="s">
        <v>85</v>
      </c>
      <c r="G10" s="298"/>
      <c r="H10" s="298"/>
    </row>
    <row r="11" spans="1:8">
      <c r="A11" s="292"/>
      <c r="B11" s="300"/>
      <c r="C11" s="300"/>
      <c r="D11" s="302"/>
      <c r="E11" s="300"/>
      <c r="F11" s="300"/>
      <c r="G11" s="298"/>
      <c r="H11" s="298"/>
    </row>
    <row r="12" spans="1:8">
      <c r="A12" s="293"/>
      <c r="B12" s="301"/>
      <c r="C12" s="301"/>
      <c r="D12" s="303"/>
      <c r="E12" s="301"/>
      <c r="F12" s="301"/>
      <c r="G12" s="299"/>
      <c r="H12" s="299"/>
    </row>
    <row r="13" spans="1:8" ht="13.5" thickBo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ht="37.5">
      <c r="A14" s="245" t="s">
        <v>283</v>
      </c>
      <c r="B14" s="251">
        <v>874</v>
      </c>
      <c r="C14" s="252">
        <v>0</v>
      </c>
      <c r="D14" s="252">
        <v>0</v>
      </c>
      <c r="E14" s="253">
        <v>0</v>
      </c>
      <c r="F14" s="254">
        <v>0</v>
      </c>
      <c r="G14" s="255">
        <f>G15+G27+G30+G37+G46+G49+G52+G55+G57</f>
        <v>55404000</v>
      </c>
      <c r="H14" s="255">
        <f>H15+H27+H30+H37+H46+H49+H52+H55+H57</f>
        <v>53013000</v>
      </c>
    </row>
    <row r="15" spans="1:8" ht="19.899999999999999" customHeight="1">
      <c r="A15" s="52" t="s">
        <v>32</v>
      </c>
      <c r="B15" s="53"/>
      <c r="C15" s="116">
        <v>1</v>
      </c>
      <c r="D15" s="116">
        <v>0</v>
      </c>
      <c r="E15" s="256">
        <v>0</v>
      </c>
      <c r="F15" s="257">
        <v>0</v>
      </c>
      <c r="G15" s="121">
        <f>G16+G17+G18+G19+G20+G22+G25+G24+G21+G23+G26</f>
        <v>12255000</v>
      </c>
      <c r="H15" s="121">
        <f>H16+H17+H18+H19+H20+H22+H25+H24+H21+H23+H26</f>
        <v>12353000</v>
      </c>
    </row>
    <row r="16" spans="1:8" ht="94.9" customHeight="1">
      <c r="A16" s="156" t="s">
        <v>242</v>
      </c>
      <c r="B16" s="167"/>
      <c r="C16" s="168">
        <v>1</v>
      </c>
      <c r="D16" s="168">
        <v>2</v>
      </c>
      <c r="E16" s="144" t="s">
        <v>131</v>
      </c>
      <c r="F16" s="122">
        <v>100</v>
      </c>
      <c r="G16" s="117">
        <v>1002000</v>
      </c>
      <c r="H16" s="117">
        <v>1002000</v>
      </c>
    </row>
    <row r="17" spans="1:8" ht="96" customHeight="1">
      <c r="A17" s="142" t="s">
        <v>298</v>
      </c>
      <c r="B17" s="140"/>
      <c r="C17" s="168">
        <v>1</v>
      </c>
      <c r="D17" s="168">
        <v>3</v>
      </c>
      <c r="E17" s="144" t="s">
        <v>133</v>
      </c>
      <c r="F17" s="122">
        <v>100</v>
      </c>
      <c r="G17" s="117">
        <v>224000</v>
      </c>
      <c r="H17" s="117">
        <v>224000</v>
      </c>
    </row>
    <row r="18" spans="1:8" ht="100.9" customHeight="1">
      <c r="A18" s="182" t="s">
        <v>254</v>
      </c>
      <c r="B18" s="53"/>
      <c r="C18" s="168">
        <v>1</v>
      </c>
      <c r="D18" s="168">
        <v>4</v>
      </c>
      <c r="E18" s="144" t="s">
        <v>137</v>
      </c>
      <c r="F18" s="122">
        <v>100</v>
      </c>
      <c r="G18" s="117">
        <v>7548000</v>
      </c>
      <c r="H18" s="117">
        <v>7548000</v>
      </c>
    </row>
    <row r="19" spans="1:8" ht="50.45" customHeight="1">
      <c r="A19" s="72" t="s">
        <v>260</v>
      </c>
      <c r="B19" s="69"/>
      <c r="C19" s="168">
        <v>1</v>
      </c>
      <c r="D19" s="168">
        <v>4</v>
      </c>
      <c r="E19" s="144" t="s">
        <v>137</v>
      </c>
      <c r="F19" s="122">
        <v>200</v>
      </c>
      <c r="G19" s="117">
        <v>2071000</v>
      </c>
      <c r="H19" s="117">
        <v>2071000</v>
      </c>
    </row>
    <row r="20" spans="1:8" ht="33" customHeight="1">
      <c r="A20" s="72" t="s">
        <v>243</v>
      </c>
      <c r="B20" s="70"/>
      <c r="C20" s="168">
        <v>1</v>
      </c>
      <c r="D20" s="168">
        <v>4</v>
      </c>
      <c r="E20" s="144" t="s">
        <v>137</v>
      </c>
      <c r="F20" s="122">
        <v>800</v>
      </c>
      <c r="G20" s="117">
        <v>60000</v>
      </c>
      <c r="H20" s="117">
        <v>60000</v>
      </c>
    </row>
    <row r="21" spans="1:8" ht="33" customHeight="1">
      <c r="A21" s="149" t="s">
        <v>268</v>
      </c>
      <c r="B21" s="187"/>
      <c r="C21" s="169">
        <v>1</v>
      </c>
      <c r="D21" s="169">
        <v>6</v>
      </c>
      <c r="E21" s="144" t="s">
        <v>269</v>
      </c>
      <c r="F21" s="122">
        <v>500</v>
      </c>
      <c r="G21" s="117">
        <v>210000</v>
      </c>
      <c r="H21" s="117">
        <v>210000</v>
      </c>
    </row>
    <row r="22" spans="1:8" ht="33" customHeight="1">
      <c r="A22" s="156" t="s">
        <v>244</v>
      </c>
      <c r="B22" s="114"/>
      <c r="C22" s="169">
        <v>1</v>
      </c>
      <c r="D22" s="170">
        <v>11</v>
      </c>
      <c r="E22" s="15" t="s">
        <v>134</v>
      </c>
      <c r="F22" s="122">
        <v>800</v>
      </c>
      <c r="G22" s="117">
        <v>350000</v>
      </c>
      <c r="H22" s="117">
        <v>350000</v>
      </c>
    </row>
    <row r="23" spans="1:8" ht="66" customHeight="1">
      <c r="A23" s="172" t="s">
        <v>383</v>
      </c>
      <c r="B23" s="69"/>
      <c r="C23" s="168">
        <v>1</v>
      </c>
      <c r="D23" s="168">
        <v>13</v>
      </c>
      <c r="E23" s="228" t="s">
        <v>318</v>
      </c>
      <c r="F23" s="122">
        <v>200</v>
      </c>
      <c r="G23" s="117">
        <v>100000</v>
      </c>
      <c r="H23" s="117"/>
    </row>
    <row r="24" spans="1:8" ht="49.9" customHeight="1">
      <c r="A24" s="149" t="s">
        <v>245</v>
      </c>
      <c r="B24" s="70"/>
      <c r="C24" s="168">
        <v>1</v>
      </c>
      <c r="D24" s="168">
        <v>13</v>
      </c>
      <c r="E24" s="15" t="s">
        <v>139</v>
      </c>
      <c r="F24" s="171">
        <v>200</v>
      </c>
      <c r="G24" s="117">
        <v>170000</v>
      </c>
      <c r="H24" s="117">
        <v>170000</v>
      </c>
    </row>
    <row r="25" spans="1:8" ht="45" customHeight="1">
      <c r="A25" s="149" t="s">
        <v>246</v>
      </c>
      <c r="B25" s="70"/>
      <c r="C25" s="168">
        <v>1</v>
      </c>
      <c r="D25" s="168">
        <v>13</v>
      </c>
      <c r="E25" s="15" t="s">
        <v>140</v>
      </c>
      <c r="F25" s="171">
        <v>200</v>
      </c>
      <c r="G25" s="117">
        <v>470000</v>
      </c>
      <c r="H25" s="117">
        <v>668000</v>
      </c>
    </row>
    <row r="26" spans="1:8" ht="49.15" customHeight="1">
      <c r="A26" s="227" t="s">
        <v>346</v>
      </c>
      <c r="B26" s="70"/>
      <c r="C26" s="168">
        <v>1</v>
      </c>
      <c r="D26" s="168">
        <v>13</v>
      </c>
      <c r="E26" s="228" t="s">
        <v>345</v>
      </c>
      <c r="F26" s="171">
        <v>200</v>
      </c>
      <c r="G26" s="117">
        <v>50000</v>
      </c>
      <c r="H26" s="117">
        <v>50000</v>
      </c>
    </row>
    <row r="27" spans="1:8" ht="34.15" customHeight="1">
      <c r="A27" s="52" t="s">
        <v>38</v>
      </c>
      <c r="B27" s="74"/>
      <c r="C27" s="116">
        <v>3</v>
      </c>
      <c r="D27" s="54">
        <v>0</v>
      </c>
      <c r="E27" s="55">
        <v>0</v>
      </c>
      <c r="F27" s="56">
        <v>0</v>
      </c>
      <c r="G27" s="121">
        <f>G29+G28</f>
        <v>800000</v>
      </c>
      <c r="H27" s="121">
        <f>H29+H28</f>
        <v>900000</v>
      </c>
    </row>
    <row r="28" spans="1:8" ht="48.6" customHeight="1">
      <c r="A28" s="184" t="s">
        <v>521</v>
      </c>
      <c r="B28" s="74"/>
      <c r="C28" s="168">
        <v>3</v>
      </c>
      <c r="D28" s="168">
        <v>9</v>
      </c>
      <c r="E28" s="15" t="s">
        <v>143</v>
      </c>
      <c r="F28" s="171">
        <v>200</v>
      </c>
      <c r="G28" s="117">
        <v>650000</v>
      </c>
      <c r="H28" s="117">
        <v>750000</v>
      </c>
    </row>
    <row r="29" spans="1:8" ht="112.15" customHeight="1">
      <c r="A29" s="184" t="s">
        <v>522</v>
      </c>
      <c r="B29" s="92"/>
      <c r="C29" s="168">
        <v>3</v>
      </c>
      <c r="D29" s="168">
        <v>9</v>
      </c>
      <c r="E29" s="90" t="s">
        <v>239</v>
      </c>
      <c r="F29" s="122">
        <v>200</v>
      </c>
      <c r="G29" s="117">
        <v>150000</v>
      </c>
      <c r="H29" s="117">
        <v>150000</v>
      </c>
    </row>
    <row r="30" spans="1:8" ht="15.75">
      <c r="A30" s="52" t="s">
        <v>39</v>
      </c>
      <c r="B30" s="53"/>
      <c r="C30" s="54">
        <v>4</v>
      </c>
      <c r="D30" s="54"/>
      <c r="E30" s="55"/>
      <c r="F30" s="56"/>
      <c r="G30" s="57">
        <f>G31+G34+G35+G36+G32+G33</f>
        <v>16310000</v>
      </c>
      <c r="H30" s="57">
        <f>H31+H34+H35+H36+H32+H33</f>
        <v>15580000</v>
      </c>
    </row>
    <row r="31" spans="1:8" ht="81" customHeight="1">
      <c r="A31" s="149" t="s">
        <v>287</v>
      </c>
      <c r="B31" s="53"/>
      <c r="C31" s="168">
        <v>4</v>
      </c>
      <c r="D31" s="168">
        <v>8</v>
      </c>
      <c r="E31" s="144" t="s">
        <v>167</v>
      </c>
      <c r="F31" s="122">
        <v>800</v>
      </c>
      <c r="G31" s="117">
        <v>480000</v>
      </c>
      <c r="H31" s="117">
        <v>250000</v>
      </c>
    </row>
    <row r="32" spans="1:8" ht="78" customHeight="1">
      <c r="A32" s="149" t="s">
        <v>523</v>
      </c>
      <c r="B32" s="69"/>
      <c r="C32" s="168">
        <v>4</v>
      </c>
      <c r="D32" s="168">
        <v>9</v>
      </c>
      <c r="E32" s="144" t="s">
        <v>217</v>
      </c>
      <c r="F32" s="122">
        <v>200</v>
      </c>
      <c r="G32" s="117">
        <v>1420000</v>
      </c>
      <c r="H32" s="117">
        <v>920000</v>
      </c>
    </row>
    <row r="33" spans="1:8" ht="84" customHeight="1">
      <c r="A33" s="72" t="s">
        <v>286</v>
      </c>
      <c r="B33" s="69"/>
      <c r="C33" s="168">
        <v>4</v>
      </c>
      <c r="D33" s="168">
        <v>9</v>
      </c>
      <c r="E33" s="144" t="s">
        <v>230</v>
      </c>
      <c r="F33" s="122">
        <v>200</v>
      </c>
      <c r="G33" s="117">
        <v>9780000</v>
      </c>
      <c r="H33" s="117">
        <v>9780000</v>
      </c>
    </row>
    <row r="34" spans="1:8" ht="61.15" customHeight="1">
      <c r="A34" s="149" t="s">
        <v>387</v>
      </c>
      <c r="B34" s="70"/>
      <c r="C34" s="168">
        <v>4</v>
      </c>
      <c r="D34" s="168">
        <v>9</v>
      </c>
      <c r="E34" s="144" t="s">
        <v>385</v>
      </c>
      <c r="F34" s="122">
        <v>200</v>
      </c>
      <c r="G34" s="117">
        <v>400000</v>
      </c>
      <c r="H34" s="117">
        <v>400000</v>
      </c>
    </row>
    <row r="35" spans="1:8" ht="127.9" customHeight="1">
      <c r="A35" s="258" t="s">
        <v>524</v>
      </c>
      <c r="B35" s="69"/>
      <c r="C35" s="168">
        <v>4</v>
      </c>
      <c r="D35" s="168">
        <v>12</v>
      </c>
      <c r="E35" s="144" t="s">
        <v>514</v>
      </c>
      <c r="F35" s="122">
        <v>800</v>
      </c>
      <c r="G35" s="117">
        <v>200000</v>
      </c>
      <c r="H35" s="117">
        <v>200000</v>
      </c>
    </row>
    <row r="36" spans="1:8" ht="65.45" customHeight="1">
      <c r="A36" s="183" t="s">
        <v>250</v>
      </c>
      <c r="B36" s="59"/>
      <c r="C36" s="168">
        <v>4</v>
      </c>
      <c r="D36" s="168">
        <v>12</v>
      </c>
      <c r="E36" s="144" t="s">
        <v>170</v>
      </c>
      <c r="F36" s="122">
        <v>600</v>
      </c>
      <c r="G36" s="117">
        <v>4030000</v>
      </c>
      <c r="H36" s="117">
        <v>4030000</v>
      </c>
    </row>
    <row r="37" spans="1:8" ht="20.45" customHeight="1">
      <c r="A37" s="52" t="s">
        <v>42</v>
      </c>
      <c r="B37" s="74"/>
      <c r="C37" s="116">
        <v>5</v>
      </c>
      <c r="D37" s="116">
        <v>0</v>
      </c>
      <c r="E37" s="256">
        <v>0</v>
      </c>
      <c r="F37" s="257">
        <v>0</v>
      </c>
      <c r="G37" s="121">
        <f>G40+G39+G38+G41+G42+G43+G44+G45</f>
        <v>22949000</v>
      </c>
      <c r="H37" s="121">
        <f>H40+H39+H38+H41+H42+H43+H44+H45</f>
        <v>19900000</v>
      </c>
    </row>
    <row r="38" spans="1:8" ht="109.15" customHeight="1">
      <c r="A38" s="156" t="s">
        <v>525</v>
      </c>
      <c r="B38" s="259"/>
      <c r="C38" s="168">
        <v>5</v>
      </c>
      <c r="D38" s="168">
        <v>1</v>
      </c>
      <c r="E38" s="260" t="s">
        <v>505</v>
      </c>
      <c r="F38" s="261">
        <v>400</v>
      </c>
      <c r="G38" s="117">
        <v>2300000</v>
      </c>
      <c r="H38" s="117">
        <v>2300000</v>
      </c>
    </row>
    <row r="39" spans="1:8" ht="81" customHeight="1">
      <c r="A39" s="149" t="s">
        <v>261</v>
      </c>
      <c r="B39" s="262"/>
      <c r="C39" s="168">
        <v>5</v>
      </c>
      <c r="D39" s="168">
        <v>1</v>
      </c>
      <c r="E39" s="144" t="s">
        <v>172</v>
      </c>
      <c r="F39" s="261">
        <v>200</v>
      </c>
      <c r="G39" s="117">
        <v>433000</v>
      </c>
      <c r="H39" s="117"/>
    </row>
    <row r="40" spans="1:8" ht="108.6" customHeight="1">
      <c r="A40" s="149" t="s">
        <v>255</v>
      </c>
      <c r="B40" s="53"/>
      <c r="C40" s="168">
        <v>5</v>
      </c>
      <c r="D40" s="168">
        <v>1</v>
      </c>
      <c r="E40" s="144" t="s">
        <v>173</v>
      </c>
      <c r="F40" s="261">
        <v>200</v>
      </c>
      <c r="G40" s="117">
        <v>1000000</v>
      </c>
      <c r="H40" s="117"/>
    </row>
    <row r="41" spans="1:8" ht="69" customHeight="1">
      <c r="A41" s="156" t="s">
        <v>526</v>
      </c>
      <c r="B41" s="69"/>
      <c r="C41" s="168">
        <v>5</v>
      </c>
      <c r="D41" s="168">
        <v>3</v>
      </c>
      <c r="E41" s="144" t="s">
        <v>220</v>
      </c>
      <c r="F41" s="122">
        <v>200</v>
      </c>
      <c r="G41" s="117">
        <v>1666000</v>
      </c>
      <c r="H41" s="117">
        <v>600000</v>
      </c>
    </row>
    <row r="42" spans="1:8" ht="67.900000000000006" customHeight="1">
      <c r="A42" s="156" t="s">
        <v>527</v>
      </c>
      <c r="B42" s="70"/>
      <c r="C42" s="168">
        <v>5</v>
      </c>
      <c r="D42" s="168">
        <v>3</v>
      </c>
      <c r="E42" s="144" t="s">
        <v>224</v>
      </c>
      <c r="F42" s="122">
        <v>200</v>
      </c>
      <c r="G42" s="117">
        <v>11550000</v>
      </c>
      <c r="H42" s="117">
        <v>11000000</v>
      </c>
    </row>
    <row r="43" spans="1:8" ht="91.15" customHeight="1">
      <c r="A43" s="182" t="s">
        <v>253</v>
      </c>
      <c r="B43" s="79"/>
      <c r="C43" s="168">
        <v>5</v>
      </c>
      <c r="D43" s="168">
        <v>5</v>
      </c>
      <c r="E43" s="144" t="s">
        <v>226</v>
      </c>
      <c r="F43" s="171">
        <v>100</v>
      </c>
      <c r="G43" s="117">
        <v>5265000</v>
      </c>
      <c r="H43" s="117">
        <v>5265000</v>
      </c>
    </row>
    <row r="44" spans="1:8" ht="48.6" customHeight="1">
      <c r="A44" s="72" t="s">
        <v>252</v>
      </c>
      <c r="B44" s="69"/>
      <c r="C44" s="168">
        <v>5</v>
      </c>
      <c r="D44" s="168">
        <v>5</v>
      </c>
      <c r="E44" s="144" t="s">
        <v>226</v>
      </c>
      <c r="F44" s="122">
        <v>200</v>
      </c>
      <c r="G44" s="117">
        <v>730950</v>
      </c>
      <c r="H44" s="117">
        <v>730950</v>
      </c>
    </row>
    <row r="45" spans="1:8" ht="43.9" customHeight="1">
      <c r="A45" s="175" t="s">
        <v>263</v>
      </c>
      <c r="B45" s="79"/>
      <c r="C45" s="168">
        <v>5</v>
      </c>
      <c r="D45" s="168">
        <v>5</v>
      </c>
      <c r="E45" s="144" t="s">
        <v>226</v>
      </c>
      <c r="F45" s="122">
        <v>800</v>
      </c>
      <c r="G45" s="117">
        <v>4050</v>
      </c>
      <c r="H45" s="117">
        <v>4050</v>
      </c>
    </row>
    <row r="46" spans="1:8" ht="15.75">
      <c r="A46" s="52" t="s">
        <v>46</v>
      </c>
      <c r="B46" s="74"/>
      <c r="C46" s="54">
        <v>7</v>
      </c>
      <c r="D46" s="80"/>
      <c r="E46" s="81"/>
      <c r="F46" s="82"/>
      <c r="G46" s="57">
        <f>G47+G48</f>
        <v>200000</v>
      </c>
      <c r="H46" s="57">
        <f>H47+H48</f>
        <v>200000</v>
      </c>
    </row>
    <row r="47" spans="1:8" ht="64.900000000000006" customHeight="1">
      <c r="A47" s="73" t="s">
        <v>262</v>
      </c>
      <c r="B47" s="139"/>
      <c r="C47" s="168">
        <v>7</v>
      </c>
      <c r="D47" s="168">
        <v>7</v>
      </c>
      <c r="E47" s="144" t="s">
        <v>179</v>
      </c>
      <c r="F47" s="122">
        <v>200</v>
      </c>
      <c r="G47" s="117">
        <v>91000</v>
      </c>
      <c r="H47" s="117">
        <v>91000</v>
      </c>
    </row>
    <row r="48" spans="1:8" ht="68.45" customHeight="1">
      <c r="A48" s="73" t="s">
        <v>262</v>
      </c>
      <c r="B48" s="69"/>
      <c r="C48" s="168">
        <v>7</v>
      </c>
      <c r="D48" s="168">
        <v>7</v>
      </c>
      <c r="E48" s="144" t="s">
        <v>182</v>
      </c>
      <c r="F48" s="122">
        <v>200</v>
      </c>
      <c r="G48" s="117">
        <v>109000</v>
      </c>
      <c r="H48" s="117">
        <v>109000</v>
      </c>
    </row>
    <row r="49" spans="1:8" ht="15.75">
      <c r="A49" s="148" t="s">
        <v>48</v>
      </c>
      <c r="B49" s="53"/>
      <c r="C49" s="54">
        <v>10</v>
      </c>
      <c r="D49" s="71"/>
      <c r="E49" s="62"/>
      <c r="F49" s="65"/>
      <c r="G49" s="57">
        <f>G50+G51</f>
        <v>1110000</v>
      </c>
      <c r="H49" s="57">
        <f>H50+H51</f>
        <v>1000000</v>
      </c>
    </row>
    <row r="50" spans="1:8" ht="81" customHeight="1">
      <c r="A50" s="156" t="s">
        <v>343</v>
      </c>
      <c r="B50" s="180"/>
      <c r="C50" s="168">
        <v>10</v>
      </c>
      <c r="D50" s="168">
        <v>3</v>
      </c>
      <c r="E50" s="144" t="s">
        <v>342</v>
      </c>
      <c r="F50" s="122">
        <v>300</v>
      </c>
      <c r="G50" s="117">
        <v>1100000</v>
      </c>
      <c r="H50" s="117">
        <v>1000000</v>
      </c>
    </row>
    <row r="51" spans="1:8" ht="113.45" customHeight="1">
      <c r="A51" s="156" t="s">
        <v>266</v>
      </c>
      <c r="B51" s="140"/>
      <c r="C51" s="168">
        <v>10</v>
      </c>
      <c r="D51" s="168">
        <v>3</v>
      </c>
      <c r="E51" s="144" t="s">
        <v>201</v>
      </c>
      <c r="F51" s="122">
        <v>300</v>
      </c>
      <c r="G51" s="117">
        <v>10000</v>
      </c>
      <c r="H51" s="117"/>
    </row>
    <row r="52" spans="1:8" ht="20.45" customHeight="1">
      <c r="A52" s="52" t="s">
        <v>51</v>
      </c>
      <c r="B52" s="53"/>
      <c r="C52" s="116">
        <v>11</v>
      </c>
      <c r="D52" s="116">
        <v>0</v>
      </c>
      <c r="E52" s="256">
        <v>0</v>
      </c>
      <c r="F52" s="257">
        <v>0</v>
      </c>
      <c r="G52" s="121">
        <f>G54+G53</f>
        <v>200000</v>
      </c>
      <c r="H52" s="121">
        <f>H54+H53</f>
        <v>200000</v>
      </c>
    </row>
    <row r="53" spans="1:8" ht="79.900000000000006" customHeight="1">
      <c r="A53" s="157" t="s">
        <v>259</v>
      </c>
      <c r="B53" s="69"/>
      <c r="C53" s="168">
        <v>11</v>
      </c>
      <c r="D53" s="168">
        <v>2</v>
      </c>
      <c r="E53" s="144" t="s">
        <v>208</v>
      </c>
      <c r="F53" s="122">
        <v>200</v>
      </c>
      <c r="G53" s="117">
        <v>115000</v>
      </c>
      <c r="H53" s="117">
        <v>115000</v>
      </c>
    </row>
    <row r="54" spans="1:8" ht="79.900000000000006" customHeight="1">
      <c r="A54" s="157" t="s">
        <v>528</v>
      </c>
      <c r="B54" s="69"/>
      <c r="C54" s="168">
        <v>11</v>
      </c>
      <c r="D54" s="168">
        <v>2</v>
      </c>
      <c r="E54" s="144" t="s">
        <v>211</v>
      </c>
      <c r="F54" s="122">
        <v>200</v>
      </c>
      <c r="G54" s="117">
        <v>85000</v>
      </c>
      <c r="H54" s="117">
        <v>85000</v>
      </c>
    </row>
    <row r="55" spans="1:8" ht="48" customHeight="1">
      <c r="A55" s="52" t="s">
        <v>394</v>
      </c>
      <c r="B55" s="217"/>
      <c r="C55" s="263">
        <v>14</v>
      </c>
      <c r="D55" s="190"/>
      <c r="E55" s="90"/>
      <c r="F55" s="122"/>
      <c r="G55" s="121">
        <f>G56</f>
        <v>180000</v>
      </c>
      <c r="H55" s="121">
        <f>H56</f>
        <v>180000</v>
      </c>
    </row>
    <row r="56" spans="1:8" ht="66" customHeight="1">
      <c r="A56" s="73" t="s">
        <v>396</v>
      </c>
      <c r="B56" s="217"/>
      <c r="C56" s="190">
        <v>14</v>
      </c>
      <c r="D56" s="190">
        <v>3</v>
      </c>
      <c r="E56" s="90" t="s">
        <v>191</v>
      </c>
      <c r="F56" s="122">
        <v>500</v>
      </c>
      <c r="G56" s="117">
        <v>180000</v>
      </c>
      <c r="H56" s="117">
        <v>180000</v>
      </c>
    </row>
    <row r="57" spans="1:8" ht="15.75">
      <c r="A57" s="308" t="s">
        <v>518</v>
      </c>
      <c r="B57" s="309"/>
      <c r="C57" s="309"/>
      <c r="D57" s="309"/>
      <c r="E57" s="309"/>
      <c r="F57" s="310"/>
      <c r="G57" s="63">
        <v>1400000</v>
      </c>
      <c r="H57" s="63">
        <v>2700000</v>
      </c>
    </row>
    <row r="58" spans="1:8" ht="18.75">
      <c r="A58" s="287" t="s">
        <v>53</v>
      </c>
      <c r="B58" s="288"/>
      <c r="C58" s="288"/>
      <c r="D58" s="288"/>
      <c r="E58" s="288"/>
      <c r="F58" s="289"/>
      <c r="G58" s="61">
        <f>G14</f>
        <v>55404000</v>
      </c>
      <c r="H58" s="61">
        <f>H14</f>
        <v>53013000</v>
      </c>
    </row>
    <row r="59" spans="1:8">
      <c r="A59" s="176" t="s">
        <v>234</v>
      </c>
      <c r="B59" s="36"/>
      <c r="C59" s="36"/>
      <c r="D59" s="36"/>
      <c r="E59" s="36"/>
      <c r="F59" s="36"/>
      <c r="G59" s="177">
        <f>[1]Приложение3!C46-[1]Прил.7!G59</f>
        <v>0</v>
      </c>
      <c r="H59" s="177">
        <f>[1]Приложение3!D46-[1]Прил.7!H59</f>
        <v>0</v>
      </c>
    </row>
  </sheetData>
  <mergeCells count="18">
    <mergeCell ref="A57:F57"/>
    <mergeCell ref="A58:F58"/>
    <mergeCell ref="A8:H8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  <mergeCell ref="A7:H7"/>
    <mergeCell ref="A1:H1"/>
    <mergeCell ref="A2:H2"/>
    <mergeCell ref="A3:H3"/>
    <mergeCell ref="A4:H4"/>
    <mergeCell ref="A6:H6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9"/>
  <sheetViews>
    <sheetView view="pageBreakPreview" zoomScale="89" zoomScaleNormal="100" zoomScaleSheetLayoutView="89" workbookViewId="0">
      <selection activeCell="A6" sqref="A6:D6"/>
    </sheetView>
  </sheetViews>
  <sheetFormatPr defaultRowHeight="12.75"/>
  <cols>
    <col min="1" max="1" width="77" style="38" customWidth="1"/>
    <col min="2" max="2" width="6.5703125" style="38" customWidth="1"/>
    <col min="3" max="3" width="7.7109375" style="38" customWidth="1"/>
    <col min="4" max="4" width="19" style="38" customWidth="1"/>
  </cols>
  <sheetData>
    <row r="1" spans="1:4" ht="15.75">
      <c r="A1" s="327" t="s">
        <v>538</v>
      </c>
      <c r="B1" s="327"/>
      <c r="C1" s="327"/>
      <c r="D1" s="327"/>
    </row>
    <row r="2" spans="1:4" ht="15.75">
      <c r="A2" s="318" t="s">
        <v>55</v>
      </c>
      <c r="B2" s="318"/>
      <c r="C2" s="318"/>
      <c r="D2" s="318"/>
    </row>
    <row r="3" spans="1:4" ht="15.75">
      <c r="A3" s="318" t="s">
        <v>56</v>
      </c>
      <c r="B3" s="318"/>
      <c r="C3" s="318"/>
      <c r="D3" s="318"/>
    </row>
    <row r="4" spans="1:4" ht="15.75">
      <c r="A4" s="328" t="s">
        <v>544</v>
      </c>
      <c r="B4" s="328"/>
      <c r="C4" s="328"/>
      <c r="D4" s="328"/>
    </row>
    <row r="5" spans="1:4" ht="11.25" customHeight="1">
      <c r="A5" s="23"/>
      <c r="B5" s="23"/>
      <c r="C5" s="23"/>
      <c r="D5" s="23"/>
    </row>
    <row r="6" spans="1:4" ht="15" customHeight="1">
      <c r="A6" s="319" t="s">
        <v>25</v>
      </c>
      <c r="B6" s="319"/>
      <c r="C6" s="319"/>
      <c r="D6" s="319"/>
    </row>
    <row r="7" spans="1:4" ht="15.75" customHeight="1">
      <c r="A7" s="319" t="s">
        <v>26</v>
      </c>
      <c r="B7" s="319"/>
      <c r="C7" s="319"/>
      <c r="D7" s="319"/>
    </row>
    <row r="8" spans="1:4" ht="15.75" customHeight="1">
      <c r="A8" s="320" t="s">
        <v>27</v>
      </c>
      <c r="B8" s="320"/>
      <c r="C8" s="320"/>
      <c r="D8" s="320"/>
    </row>
    <row r="9" spans="1:4" ht="18.75">
      <c r="A9" s="319" t="s">
        <v>310</v>
      </c>
      <c r="B9" s="319"/>
      <c r="C9" s="319"/>
      <c r="D9" s="319"/>
    </row>
    <row r="10" spans="1:4" ht="16.5" thickBot="1">
      <c r="A10" s="24"/>
      <c r="B10" s="24"/>
      <c r="C10" s="24"/>
      <c r="D10" s="25" t="s">
        <v>28</v>
      </c>
    </row>
    <row r="11" spans="1:4" ht="15.75">
      <c r="A11" s="321"/>
      <c r="B11" s="324" t="s">
        <v>29</v>
      </c>
      <c r="C11" s="324"/>
      <c r="D11" s="324" t="s">
        <v>333</v>
      </c>
    </row>
    <row r="12" spans="1:4">
      <c r="A12" s="322"/>
      <c r="B12" s="329" t="s">
        <v>30</v>
      </c>
      <c r="C12" s="329" t="s">
        <v>31</v>
      </c>
      <c r="D12" s="325"/>
    </row>
    <row r="13" spans="1:4">
      <c r="A13" s="322"/>
      <c r="B13" s="329"/>
      <c r="C13" s="329"/>
      <c r="D13" s="325"/>
    </row>
    <row r="14" spans="1:4" ht="6" customHeight="1">
      <c r="A14" s="323"/>
      <c r="B14" s="329"/>
      <c r="C14" s="329"/>
      <c r="D14" s="326"/>
    </row>
    <row r="15" spans="1:4" ht="15.75" customHeight="1" thickBot="1">
      <c r="A15" s="26">
        <v>1</v>
      </c>
      <c r="B15" s="27">
        <v>2</v>
      </c>
      <c r="C15" s="27">
        <v>3</v>
      </c>
      <c r="D15" s="27">
        <v>4</v>
      </c>
    </row>
    <row r="16" spans="1:4" ht="18.75">
      <c r="A16" s="28" t="s">
        <v>32</v>
      </c>
      <c r="B16" s="29">
        <v>1</v>
      </c>
      <c r="C16" s="29">
        <v>0</v>
      </c>
      <c r="D16" s="195">
        <f>D17+D18+D19+D21+D22+D23+D20</f>
        <v>18889507.75</v>
      </c>
    </row>
    <row r="17" spans="1:4" ht="34.9" customHeight="1">
      <c r="A17" s="30" t="s">
        <v>33</v>
      </c>
      <c r="B17" s="128">
        <v>1</v>
      </c>
      <c r="C17" s="128">
        <v>2</v>
      </c>
      <c r="D17" s="191">
        <v>1002000</v>
      </c>
    </row>
    <row r="18" spans="1:4" ht="47.25">
      <c r="A18" s="30" t="s">
        <v>34</v>
      </c>
      <c r="B18" s="128">
        <v>1</v>
      </c>
      <c r="C18" s="128">
        <v>3</v>
      </c>
      <c r="D18" s="191">
        <v>224000</v>
      </c>
    </row>
    <row r="19" spans="1:4" ht="47.25">
      <c r="A19" s="30" t="s">
        <v>35</v>
      </c>
      <c r="B19" s="128">
        <v>1</v>
      </c>
      <c r="C19" s="128">
        <v>4</v>
      </c>
      <c r="D19" s="191">
        <v>10486000</v>
      </c>
    </row>
    <row r="20" spans="1:4" ht="31.15" customHeight="1">
      <c r="A20" s="30" t="s">
        <v>270</v>
      </c>
      <c r="B20" s="128">
        <v>1</v>
      </c>
      <c r="C20" s="128">
        <v>6</v>
      </c>
      <c r="D20" s="191">
        <v>210000</v>
      </c>
    </row>
    <row r="21" spans="1:4" ht="22.15" customHeight="1">
      <c r="A21" s="30" t="s">
        <v>351</v>
      </c>
      <c r="B21" s="128">
        <v>1</v>
      </c>
      <c r="C21" s="128">
        <v>7</v>
      </c>
      <c r="D21" s="191">
        <v>1000000</v>
      </c>
    </row>
    <row r="22" spans="1:4" ht="19.5" customHeight="1">
      <c r="A22" s="30" t="s">
        <v>36</v>
      </c>
      <c r="B22" s="31">
        <v>1</v>
      </c>
      <c r="C22" s="31">
        <v>11</v>
      </c>
      <c r="D22" s="192">
        <v>200111</v>
      </c>
    </row>
    <row r="23" spans="1:4" ht="15.75">
      <c r="A23" s="30" t="s">
        <v>37</v>
      </c>
      <c r="B23" s="31">
        <v>1</v>
      </c>
      <c r="C23" s="31">
        <v>13</v>
      </c>
      <c r="D23" s="192">
        <v>5767396.75</v>
      </c>
    </row>
    <row r="24" spans="1:4" ht="21" customHeight="1">
      <c r="A24" s="32" t="s">
        <v>38</v>
      </c>
      <c r="B24" s="33">
        <v>3</v>
      </c>
      <c r="C24" s="33">
        <v>0</v>
      </c>
      <c r="D24" s="193">
        <f>D25</f>
        <v>2479213</v>
      </c>
    </row>
    <row r="25" spans="1:4" ht="33.75" customHeight="1">
      <c r="A25" s="89" t="s">
        <v>347</v>
      </c>
      <c r="B25" s="128">
        <v>3</v>
      </c>
      <c r="C25" s="128">
        <v>9</v>
      </c>
      <c r="D25" s="191">
        <v>2479213</v>
      </c>
    </row>
    <row r="26" spans="1:4" ht="18.75">
      <c r="A26" s="32" t="s">
        <v>39</v>
      </c>
      <c r="B26" s="33">
        <v>4</v>
      </c>
      <c r="C26" s="33">
        <v>0</v>
      </c>
      <c r="D26" s="193">
        <f>D27+D29+D28</f>
        <v>30708171.82</v>
      </c>
    </row>
    <row r="27" spans="1:4" ht="15.75">
      <c r="A27" s="30" t="s">
        <v>40</v>
      </c>
      <c r="B27" s="31">
        <v>4</v>
      </c>
      <c r="C27" s="31">
        <v>8</v>
      </c>
      <c r="D27" s="192">
        <v>310000</v>
      </c>
    </row>
    <row r="28" spans="1:4" ht="15.75">
      <c r="A28" s="30" t="s">
        <v>288</v>
      </c>
      <c r="B28" s="31">
        <v>4</v>
      </c>
      <c r="C28" s="31">
        <v>9</v>
      </c>
      <c r="D28" s="192">
        <v>19918170.82</v>
      </c>
    </row>
    <row r="29" spans="1:4" ht="18.75" customHeight="1">
      <c r="A29" s="30" t="s">
        <v>41</v>
      </c>
      <c r="B29" s="31">
        <v>4</v>
      </c>
      <c r="C29" s="31">
        <v>12</v>
      </c>
      <c r="D29" s="192">
        <v>10480001</v>
      </c>
    </row>
    <row r="30" spans="1:4" ht="18.75">
      <c r="A30" s="32" t="s">
        <v>42</v>
      </c>
      <c r="B30" s="33">
        <v>5</v>
      </c>
      <c r="C30" s="33">
        <v>0</v>
      </c>
      <c r="D30" s="193">
        <f>D31+D32+D33</f>
        <v>38360144.780000001</v>
      </c>
    </row>
    <row r="31" spans="1:4" ht="15.75">
      <c r="A31" s="30" t="s">
        <v>43</v>
      </c>
      <c r="B31" s="31">
        <v>5</v>
      </c>
      <c r="C31" s="31">
        <v>2</v>
      </c>
      <c r="D31" s="192">
        <v>3846866</v>
      </c>
    </row>
    <row r="32" spans="1:4" ht="15.75">
      <c r="A32" s="30" t="s">
        <v>44</v>
      </c>
      <c r="B32" s="31">
        <v>5</v>
      </c>
      <c r="C32" s="31">
        <v>3</v>
      </c>
      <c r="D32" s="192">
        <v>28513278.780000001</v>
      </c>
    </row>
    <row r="33" spans="1:4" ht="15.75">
      <c r="A33" s="30" t="s">
        <v>45</v>
      </c>
      <c r="B33" s="31">
        <v>5</v>
      </c>
      <c r="C33" s="31">
        <v>5</v>
      </c>
      <c r="D33" s="192">
        <v>6000000</v>
      </c>
    </row>
    <row r="34" spans="1:4" ht="18.75">
      <c r="A34" s="32" t="s">
        <v>46</v>
      </c>
      <c r="B34" s="33">
        <v>7</v>
      </c>
      <c r="C34" s="33">
        <v>0</v>
      </c>
      <c r="D34" s="193">
        <f>D35</f>
        <v>3500000</v>
      </c>
    </row>
    <row r="35" spans="1:4" ht="15.75">
      <c r="A35" s="30" t="s">
        <v>289</v>
      </c>
      <c r="B35" s="31">
        <v>7</v>
      </c>
      <c r="C35" s="31">
        <v>7</v>
      </c>
      <c r="D35" s="192">
        <v>3500000</v>
      </c>
    </row>
    <row r="36" spans="1:4" ht="18.75">
      <c r="A36" s="32" t="s">
        <v>485</v>
      </c>
      <c r="B36" s="33">
        <v>8</v>
      </c>
      <c r="C36" s="33">
        <v>0</v>
      </c>
      <c r="D36" s="193">
        <f>D37</f>
        <v>425000</v>
      </c>
    </row>
    <row r="37" spans="1:4" ht="18" customHeight="1">
      <c r="A37" s="30" t="s">
        <v>47</v>
      </c>
      <c r="B37" s="31">
        <v>8</v>
      </c>
      <c r="C37" s="31">
        <v>1</v>
      </c>
      <c r="D37" s="192">
        <v>425000</v>
      </c>
    </row>
    <row r="38" spans="1:4" ht="18.75">
      <c r="A38" s="32" t="s">
        <v>48</v>
      </c>
      <c r="B38" s="33">
        <v>10</v>
      </c>
      <c r="C38" s="33">
        <v>0</v>
      </c>
      <c r="D38" s="193">
        <f>D39+D40</f>
        <v>3265003</v>
      </c>
    </row>
    <row r="39" spans="1:4" ht="16.5" customHeight="1">
      <c r="A39" s="30" t="s">
        <v>49</v>
      </c>
      <c r="B39" s="31">
        <v>10</v>
      </c>
      <c r="C39" s="31">
        <v>1</v>
      </c>
      <c r="D39" s="192">
        <v>240000</v>
      </c>
    </row>
    <row r="40" spans="1:4" ht="18.75" customHeight="1">
      <c r="A40" s="30" t="s">
        <v>50</v>
      </c>
      <c r="B40" s="31">
        <v>10</v>
      </c>
      <c r="C40" s="31">
        <v>3</v>
      </c>
      <c r="D40" s="192">
        <v>3025003</v>
      </c>
    </row>
    <row r="41" spans="1:4" ht="18.75">
      <c r="A41" s="34" t="s">
        <v>51</v>
      </c>
      <c r="B41" s="33">
        <v>11</v>
      </c>
      <c r="C41" s="33"/>
      <c r="D41" s="193">
        <f>D42</f>
        <v>420000</v>
      </c>
    </row>
    <row r="42" spans="1:4" ht="15.75">
      <c r="A42" s="35" t="s">
        <v>52</v>
      </c>
      <c r="B42" s="31">
        <v>11</v>
      </c>
      <c r="C42" s="31">
        <v>2</v>
      </c>
      <c r="D42" s="192">
        <v>420000</v>
      </c>
    </row>
    <row r="43" spans="1:4" ht="34.9" customHeight="1">
      <c r="A43" s="34" t="s">
        <v>394</v>
      </c>
      <c r="B43" s="33">
        <v>14</v>
      </c>
      <c r="C43" s="233"/>
      <c r="D43" s="193">
        <f>D44</f>
        <v>6949332</v>
      </c>
    </row>
    <row r="44" spans="1:4" ht="15.75">
      <c r="A44" s="231" t="s">
        <v>397</v>
      </c>
      <c r="B44" s="232">
        <v>14</v>
      </c>
      <c r="C44" s="233">
        <v>3</v>
      </c>
      <c r="D44" s="234">
        <v>6949332</v>
      </c>
    </row>
    <row r="45" spans="1:4" ht="24" customHeight="1">
      <c r="A45" s="311" t="s">
        <v>53</v>
      </c>
      <c r="B45" s="312"/>
      <c r="C45" s="313"/>
      <c r="D45" s="194">
        <f>D16+D24+D26+D30+D34+D36+D38+D41+D43</f>
        <v>104996372.34999999</v>
      </c>
    </row>
    <row r="46" spans="1:4" ht="24" customHeight="1" thickBot="1">
      <c r="A46" s="314" t="s">
        <v>54</v>
      </c>
      <c r="B46" s="315"/>
      <c r="C46" s="316"/>
      <c r="D46" s="197">
        <f>'Приложение 1'!C71-'Приложение 6'!D45</f>
        <v>-3181923.1599999964</v>
      </c>
    </row>
    <row r="47" spans="1:4">
      <c r="A47" s="36"/>
      <c r="B47" s="36"/>
      <c r="C47" s="36"/>
      <c r="D47" s="36"/>
    </row>
    <row r="48" spans="1:4">
      <c r="A48" s="317"/>
      <c r="B48" s="317"/>
      <c r="C48" s="317"/>
      <c r="D48" s="317"/>
    </row>
    <row r="49" spans="1:4">
      <c r="A49" s="37"/>
      <c r="B49" s="37"/>
      <c r="C49" s="37"/>
      <c r="D49" s="37"/>
    </row>
    <row r="50" spans="1:4">
      <c r="A50" s="37"/>
      <c r="B50" s="37"/>
      <c r="C50" s="37"/>
      <c r="D50" s="37"/>
    </row>
    <row r="51" spans="1:4">
      <c r="A51" s="37"/>
      <c r="B51" s="37"/>
      <c r="C51" s="37"/>
      <c r="D51" s="37"/>
    </row>
    <row r="52" spans="1:4">
      <c r="A52" s="37"/>
      <c r="B52" s="37"/>
      <c r="C52" s="37"/>
      <c r="D52" s="37"/>
    </row>
    <row r="53" spans="1:4">
      <c r="A53" s="37"/>
      <c r="B53" s="37"/>
      <c r="C53" s="37"/>
      <c r="D53" s="37"/>
    </row>
    <row r="54" spans="1:4">
      <c r="A54" s="37"/>
      <c r="B54" s="37"/>
      <c r="C54" s="37"/>
      <c r="D54" s="37"/>
    </row>
    <row r="55" spans="1:4">
      <c r="A55" s="37"/>
      <c r="B55" s="37"/>
      <c r="C55" s="37"/>
      <c r="D55" s="37"/>
    </row>
    <row r="56" spans="1:4">
      <c r="A56" s="37"/>
      <c r="B56" s="37"/>
      <c r="C56" s="37"/>
      <c r="D56" s="37"/>
    </row>
    <row r="57" spans="1:4">
      <c r="A57" s="37"/>
      <c r="B57" s="37"/>
      <c r="C57" s="37"/>
      <c r="D57" s="37"/>
    </row>
    <row r="58" spans="1:4">
      <c r="A58" s="37"/>
      <c r="B58" s="37"/>
      <c r="C58" s="37"/>
      <c r="D58" s="37"/>
    </row>
    <row r="59" spans="1:4">
      <c r="A59" s="37"/>
      <c r="B59" s="37"/>
      <c r="C59" s="37"/>
      <c r="D59" s="37"/>
    </row>
  </sheetData>
  <mergeCells count="16">
    <mergeCell ref="A1:D1"/>
    <mergeCell ref="A2:D2"/>
    <mergeCell ref="A4:D4"/>
    <mergeCell ref="A6:D6"/>
    <mergeCell ref="B12:B14"/>
    <mergeCell ref="C12:C14"/>
    <mergeCell ref="A45:C45"/>
    <mergeCell ref="A46:C46"/>
    <mergeCell ref="A48:D48"/>
    <mergeCell ref="A3:D3"/>
    <mergeCell ref="A7:D7"/>
    <mergeCell ref="A8:D8"/>
    <mergeCell ref="A9:D9"/>
    <mergeCell ref="A11:A14"/>
    <mergeCell ref="B11:C11"/>
    <mergeCell ref="D11:D1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A7" sqref="A7:E7"/>
    </sheetView>
  </sheetViews>
  <sheetFormatPr defaultRowHeight="12.75"/>
  <cols>
    <col min="1" max="1" width="54.28515625" customWidth="1"/>
    <col min="2" max="2" width="6.140625" customWidth="1"/>
    <col min="4" max="5" width="16.140625" customWidth="1"/>
  </cols>
  <sheetData>
    <row r="1" spans="1:5" ht="18.75">
      <c r="A1" s="346" t="s">
        <v>539</v>
      </c>
      <c r="B1" s="346"/>
      <c r="C1" s="346"/>
      <c r="D1" s="346"/>
      <c r="E1" s="346"/>
    </row>
    <row r="2" spans="1:5" ht="18.75">
      <c r="A2" s="347" t="s">
        <v>55</v>
      </c>
      <c r="B2" s="347"/>
      <c r="C2" s="347"/>
      <c r="D2" s="347"/>
      <c r="E2" s="347"/>
    </row>
    <row r="3" spans="1:5" ht="18.75">
      <c r="A3" s="347" t="s">
        <v>529</v>
      </c>
      <c r="B3" s="347"/>
      <c r="C3" s="347"/>
      <c r="D3" s="347"/>
      <c r="E3" s="347"/>
    </row>
    <row r="4" spans="1:5" ht="18.75">
      <c r="A4" s="348" t="s">
        <v>545</v>
      </c>
      <c r="B4" s="348"/>
      <c r="C4" s="348"/>
      <c r="D4" s="348"/>
      <c r="E4" s="348"/>
    </row>
    <row r="5" spans="1:5" ht="18.75">
      <c r="A5" s="264"/>
      <c r="B5" s="264"/>
      <c r="C5" s="264"/>
      <c r="D5" s="264"/>
      <c r="E5" s="265"/>
    </row>
    <row r="6" spans="1:5" ht="18.75">
      <c r="A6" s="319" t="s">
        <v>25</v>
      </c>
      <c r="B6" s="319"/>
      <c r="C6" s="319"/>
      <c r="D6" s="319"/>
      <c r="E6" s="319"/>
    </row>
    <row r="7" spans="1:5" ht="18.75">
      <c r="A7" s="319" t="s">
        <v>26</v>
      </c>
      <c r="B7" s="319"/>
      <c r="C7" s="319"/>
      <c r="D7" s="319"/>
      <c r="E7" s="319"/>
    </row>
    <row r="8" spans="1:5" ht="18.75">
      <c r="A8" s="320" t="s">
        <v>27</v>
      </c>
      <c r="B8" s="320"/>
      <c r="C8" s="320"/>
      <c r="D8" s="320"/>
      <c r="E8" s="320"/>
    </row>
    <row r="9" spans="1:5" ht="18.75">
      <c r="A9" s="319" t="s">
        <v>530</v>
      </c>
      <c r="B9" s="319"/>
      <c r="C9" s="319"/>
      <c r="D9" s="319"/>
      <c r="E9" s="319"/>
    </row>
    <row r="10" spans="1:5" ht="18.75">
      <c r="A10" s="266"/>
      <c r="B10" s="266"/>
      <c r="C10" s="266"/>
      <c r="D10" s="265"/>
      <c r="E10" s="267" t="s">
        <v>28</v>
      </c>
    </row>
    <row r="11" spans="1:5" ht="15.75">
      <c r="A11" s="339"/>
      <c r="B11" s="342" t="s">
        <v>29</v>
      </c>
      <c r="C11" s="342"/>
      <c r="D11" s="342" t="s">
        <v>531</v>
      </c>
      <c r="E11" s="343" t="s">
        <v>532</v>
      </c>
    </row>
    <row r="12" spans="1:5">
      <c r="A12" s="340"/>
      <c r="B12" s="329" t="s">
        <v>30</v>
      </c>
      <c r="C12" s="329" t="s">
        <v>31</v>
      </c>
      <c r="D12" s="325"/>
      <c r="E12" s="344"/>
    </row>
    <row r="13" spans="1:5">
      <c r="A13" s="340"/>
      <c r="B13" s="329"/>
      <c r="C13" s="329"/>
      <c r="D13" s="325"/>
      <c r="E13" s="344"/>
    </row>
    <row r="14" spans="1:5">
      <c r="A14" s="341"/>
      <c r="B14" s="329"/>
      <c r="C14" s="329"/>
      <c r="D14" s="326"/>
      <c r="E14" s="345"/>
    </row>
    <row r="15" spans="1:5" ht="13.5" thickBot="1">
      <c r="A15" s="268">
        <v>1</v>
      </c>
      <c r="B15" s="27">
        <v>2</v>
      </c>
      <c r="C15" s="27">
        <v>3</v>
      </c>
      <c r="D15" s="27">
        <v>4</v>
      </c>
      <c r="E15" s="269">
        <v>5</v>
      </c>
    </row>
    <row r="16" spans="1:5" ht="21.6" customHeight="1">
      <c r="A16" s="270" t="s">
        <v>32</v>
      </c>
      <c r="B16" s="271">
        <v>1</v>
      </c>
      <c r="C16" s="271">
        <v>0</v>
      </c>
      <c r="D16" s="272">
        <f>D17+D18+D19+D21+D22+D20</f>
        <v>12255000</v>
      </c>
      <c r="E16" s="272">
        <f>E17+E18+E19+E21+E22+E20</f>
        <v>12353000</v>
      </c>
    </row>
    <row r="17" spans="1:5" ht="51" customHeight="1">
      <c r="A17" s="35" t="s">
        <v>33</v>
      </c>
      <c r="B17" s="128">
        <v>1</v>
      </c>
      <c r="C17" s="128">
        <v>2</v>
      </c>
      <c r="D17" s="191">
        <v>1002000</v>
      </c>
      <c r="E17" s="191">
        <v>1002000</v>
      </c>
    </row>
    <row r="18" spans="1:5" ht="63" customHeight="1">
      <c r="A18" s="35" t="s">
        <v>34</v>
      </c>
      <c r="B18" s="128">
        <v>1</v>
      </c>
      <c r="C18" s="128">
        <v>3</v>
      </c>
      <c r="D18" s="191">
        <v>224000</v>
      </c>
      <c r="E18" s="191">
        <v>224000</v>
      </c>
    </row>
    <row r="19" spans="1:5" ht="64.150000000000006" customHeight="1">
      <c r="A19" s="35" t="s">
        <v>35</v>
      </c>
      <c r="B19" s="128">
        <v>1</v>
      </c>
      <c r="C19" s="128">
        <v>4</v>
      </c>
      <c r="D19" s="191">
        <v>9679000</v>
      </c>
      <c r="E19" s="191">
        <v>9679000</v>
      </c>
    </row>
    <row r="20" spans="1:5" ht="53.45" customHeight="1">
      <c r="A20" s="30" t="s">
        <v>270</v>
      </c>
      <c r="B20" s="128">
        <v>1</v>
      </c>
      <c r="C20" s="128">
        <v>6</v>
      </c>
      <c r="D20" s="191">
        <v>210000</v>
      </c>
      <c r="E20" s="191">
        <v>210000</v>
      </c>
    </row>
    <row r="21" spans="1:5" ht="22.9" customHeight="1">
      <c r="A21" s="35" t="s">
        <v>36</v>
      </c>
      <c r="B21" s="31">
        <v>1</v>
      </c>
      <c r="C21" s="31">
        <v>11</v>
      </c>
      <c r="D21" s="192">
        <v>350000</v>
      </c>
      <c r="E21" s="192">
        <v>350000</v>
      </c>
    </row>
    <row r="22" spans="1:5" ht="25.9" customHeight="1">
      <c r="A22" s="35" t="s">
        <v>37</v>
      </c>
      <c r="B22" s="128">
        <v>1</v>
      </c>
      <c r="C22" s="128">
        <v>13</v>
      </c>
      <c r="D22" s="191">
        <v>790000</v>
      </c>
      <c r="E22" s="191">
        <v>888000</v>
      </c>
    </row>
    <row r="23" spans="1:5" ht="37.15" customHeight="1">
      <c r="A23" s="34" t="s">
        <v>38</v>
      </c>
      <c r="B23" s="273">
        <v>3</v>
      </c>
      <c r="C23" s="273">
        <v>0</v>
      </c>
      <c r="D23" s="274">
        <f>D24</f>
        <v>800000</v>
      </c>
      <c r="E23" s="274">
        <f>E24</f>
        <v>900000</v>
      </c>
    </row>
    <row r="24" spans="1:5" ht="52.15" customHeight="1">
      <c r="A24" s="275" t="s">
        <v>347</v>
      </c>
      <c r="B24" s="128">
        <v>3</v>
      </c>
      <c r="C24" s="128">
        <v>9</v>
      </c>
      <c r="D24" s="191">
        <v>800000</v>
      </c>
      <c r="E24" s="191">
        <v>900000</v>
      </c>
    </row>
    <row r="25" spans="1:5" ht="25.9" customHeight="1">
      <c r="A25" s="34" t="s">
        <v>39</v>
      </c>
      <c r="B25" s="33">
        <v>4</v>
      </c>
      <c r="C25" s="33">
        <v>0</v>
      </c>
      <c r="D25" s="193">
        <f>D28+D27+D26</f>
        <v>16310000</v>
      </c>
      <c r="E25" s="193">
        <f>E28+E27+E26</f>
        <v>15580000</v>
      </c>
    </row>
    <row r="26" spans="1:5" ht="18.600000000000001" customHeight="1">
      <c r="A26" s="30" t="s">
        <v>40</v>
      </c>
      <c r="B26" s="31">
        <v>4</v>
      </c>
      <c r="C26" s="31">
        <v>8</v>
      </c>
      <c r="D26" s="192">
        <v>480000</v>
      </c>
      <c r="E26" s="192">
        <v>250000</v>
      </c>
    </row>
    <row r="27" spans="1:5" ht="24" customHeight="1">
      <c r="A27" s="35" t="s">
        <v>288</v>
      </c>
      <c r="B27" s="31">
        <v>4</v>
      </c>
      <c r="C27" s="31">
        <v>9</v>
      </c>
      <c r="D27" s="192">
        <v>11600000</v>
      </c>
      <c r="E27" s="192">
        <v>11100000</v>
      </c>
    </row>
    <row r="28" spans="1:5" ht="24" customHeight="1">
      <c r="A28" s="35" t="s">
        <v>41</v>
      </c>
      <c r="B28" s="128">
        <v>4</v>
      </c>
      <c r="C28" s="128">
        <v>12</v>
      </c>
      <c r="D28" s="191">
        <v>4230000</v>
      </c>
      <c r="E28" s="191">
        <v>4230000</v>
      </c>
    </row>
    <row r="29" spans="1:5" ht="28.9" customHeight="1">
      <c r="A29" s="34" t="s">
        <v>42</v>
      </c>
      <c r="B29" s="33">
        <v>5</v>
      </c>
      <c r="C29" s="33">
        <v>0</v>
      </c>
      <c r="D29" s="193">
        <f>D30+D31+D32+D33</f>
        <v>22949000</v>
      </c>
      <c r="E29" s="193">
        <f>E30+E31+E32+E33</f>
        <v>19900000</v>
      </c>
    </row>
    <row r="30" spans="1:5" ht="22.15" customHeight="1">
      <c r="A30" s="35" t="s">
        <v>533</v>
      </c>
      <c r="B30" s="31">
        <v>5</v>
      </c>
      <c r="C30" s="31">
        <v>1</v>
      </c>
      <c r="D30" s="192">
        <v>3733000</v>
      </c>
      <c r="E30" s="192">
        <v>2300000</v>
      </c>
    </row>
    <row r="31" spans="1:5" ht="22.15" customHeight="1">
      <c r="A31" s="30" t="s">
        <v>43</v>
      </c>
      <c r="B31" s="31">
        <v>5</v>
      </c>
      <c r="C31" s="31">
        <v>2</v>
      </c>
      <c r="D31" s="192"/>
      <c r="E31" s="192"/>
    </row>
    <row r="32" spans="1:5" ht="22.15" customHeight="1">
      <c r="A32" s="35" t="s">
        <v>44</v>
      </c>
      <c r="B32" s="31">
        <v>5</v>
      </c>
      <c r="C32" s="31">
        <v>3</v>
      </c>
      <c r="D32" s="192">
        <v>13216000</v>
      </c>
      <c r="E32" s="192">
        <v>11600000</v>
      </c>
    </row>
    <row r="33" spans="1:5" ht="36" customHeight="1">
      <c r="A33" s="35" t="s">
        <v>45</v>
      </c>
      <c r="B33" s="128">
        <v>5</v>
      </c>
      <c r="C33" s="128">
        <v>5</v>
      </c>
      <c r="D33" s="191">
        <v>6000000</v>
      </c>
      <c r="E33" s="191">
        <v>6000000</v>
      </c>
    </row>
    <row r="34" spans="1:5" ht="22.9" customHeight="1">
      <c r="A34" s="34" t="s">
        <v>46</v>
      </c>
      <c r="B34" s="33">
        <v>7</v>
      </c>
      <c r="C34" s="33">
        <v>0</v>
      </c>
      <c r="D34" s="193">
        <f>D35</f>
        <v>200000</v>
      </c>
      <c r="E34" s="193">
        <f>E35</f>
        <v>200000</v>
      </c>
    </row>
    <row r="35" spans="1:5" ht="22.15" customHeight="1">
      <c r="A35" s="35" t="s">
        <v>289</v>
      </c>
      <c r="B35" s="31">
        <v>7</v>
      </c>
      <c r="C35" s="31">
        <v>7</v>
      </c>
      <c r="D35" s="191">
        <v>200000</v>
      </c>
      <c r="E35" s="191">
        <v>200000</v>
      </c>
    </row>
    <row r="36" spans="1:5" ht="22.9" customHeight="1">
      <c r="A36" s="34" t="s">
        <v>48</v>
      </c>
      <c r="B36" s="33">
        <v>10</v>
      </c>
      <c r="C36" s="33">
        <v>0</v>
      </c>
      <c r="D36" s="193">
        <f>D38+D37</f>
        <v>1110000</v>
      </c>
      <c r="E36" s="193">
        <f>E38+E37</f>
        <v>1000000</v>
      </c>
    </row>
    <row r="37" spans="1:5" ht="19.149999999999999" customHeight="1">
      <c r="A37" s="30" t="s">
        <v>49</v>
      </c>
      <c r="B37" s="31">
        <v>10</v>
      </c>
      <c r="C37" s="31">
        <v>1</v>
      </c>
      <c r="D37" s="192"/>
      <c r="E37" s="192"/>
    </row>
    <row r="38" spans="1:5" ht="19.899999999999999" customHeight="1">
      <c r="A38" s="35" t="s">
        <v>50</v>
      </c>
      <c r="B38" s="31">
        <v>10</v>
      </c>
      <c r="C38" s="31">
        <v>3</v>
      </c>
      <c r="D38" s="192">
        <v>1110000</v>
      </c>
      <c r="E38" s="192">
        <v>1000000</v>
      </c>
    </row>
    <row r="39" spans="1:5" ht="18" customHeight="1">
      <c r="A39" s="34" t="s">
        <v>51</v>
      </c>
      <c r="B39" s="33">
        <v>11</v>
      </c>
      <c r="C39" s="33"/>
      <c r="D39" s="193">
        <f>D40</f>
        <v>200000</v>
      </c>
      <c r="E39" s="193">
        <f>E40</f>
        <v>200000</v>
      </c>
    </row>
    <row r="40" spans="1:5" ht="22.9" customHeight="1">
      <c r="A40" s="35" t="s">
        <v>52</v>
      </c>
      <c r="B40" s="31">
        <v>11</v>
      </c>
      <c r="C40" s="31">
        <v>2</v>
      </c>
      <c r="D40" s="192">
        <v>200000</v>
      </c>
      <c r="E40" s="192">
        <v>200000</v>
      </c>
    </row>
    <row r="41" spans="1:5" ht="52.15" customHeight="1">
      <c r="A41" s="34" t="s">
        <v>394</v>
      </c>
      <c r="B41" s="33">
        <v>14</v>
      </c>
      <c r="C41" s="276"/>
      <c r="D41" s="193">
        <f>D42</f>
        <v>180000</v>
      </c>
      <c r="E41" s="193">
        <f>E42</f>
        <v>180000</v>
      </c>
    </row>
    <row r="42" spans="1:5" ht="37.9" customHeight="1">
      <c r="A42" s="35" t="s">
        <v>397</v>
      </c>
      <c r="B42" s="31">
        <v>14</v>
      </c>
      <c r="C42" s="31">
        <v>3</v>
      </c>
      <c r="D42" s="234">
        <v>180000</v>
      </c>
      <c r="E42" s="234">
        <v>180000</v>
      </c>
    </row>
    <row r="43" spans="1:5" ht="18.75">
      <c r="A43" s="330" t="s">
        <v>534</v>
      </c>
      <c r="B43" s="331"/>
      <c r="C43" s="332"/>
      <c r="D43" s="277">
        <v>1400000</v>
      </c>
      <c r="E43" s="277">
        <v>2700000</v>
      </c>
    </row>
    <row r="44" spans="1:5" ht="18.75">
      <c r="A44" s="333" t="s">
        <v>53</v>
      </c>
      <c r="B44" s="334"/>
      <c r="C44" s="335"/>
      <c r="D44" s="194">
        <f>D16+D23+D25+D29+D34+D36+D39+D41+D43</f>
        <v>55404000</v>
      </c>
      <c r="E44" s="194">
        <f>E16+E23+E25+E29+E34+E36+E39+E41+E43</f>
        <v>53013000</v>
      </c>
    </row>
    <row r="45" spans="1:5" ht="18.75">
      <c r="A45" s="336" t="s">
        <v>54</v>
      </c>
      <c r="B45" s="337"/>
      <c r="C45" s="338"/>
      <c r="D45" s="278">
        <f>'[2]Приложение 3'!C45-'[2]Приложение 9'!D46</f>
        <v>0</v>
      </c>
      <c r="E45" s="279">
        <f>'[2]Приложение 3'!D45-'[2]Приложение 9'!E46</f>
        <v>0</v>
      </c>
    </row>
  </sheetData>
  <mergeCells count="17">
    <mergeCell ref="A7:E7"/>
    <mergeCell ref="A1:E1"/>
    <mergeCell ref="A2:E2"/>
    <mergeCell ref="A3:E3"/>
    <mergeCell ref="A4:E4"/>
    <mergeCell ref="A6:E6"/>
    <mergeCell ref="A43:C43"/>
    <mergeCell ref="A44:C44"/>
    <mergeCell ref="A45:C45"/>
    <mergeCell ref="A8:E8"/>
    <mergeCell ref="A9:E9"/>
    <mergeCell ref="A11:A14"/>
    <mergeCell ref="B11:C11"/>
    <mergeCell ref="D11:D14"/>
    <mergeCell ref="E11:E14"/>
    <mergeCell ref="B12:B14"/>
    <mergeCell ref="C12:C14"/>
  </mergeCells>
  <pageMargins left="0.7" right="0.7" top="0.75" bottom="0.75" header="0.3" footer="0.3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0"/>
  <sheetViews>
    <sheetView tabSelected="1" view="pageBreakPreview" zoomScaleNormal="100" zoomScaleSheetLayoutView="100" workbookViewId="0">
      <selection activeCell="C5" sqref="C1:C1048576"/>
    </sheetView>
  </sheetViews>
  <sheetFormatPr defaultRowHeight="12.75"/>
  <cols>
    <col min="1" max="1" width="28.42578125" customWidth="1"/>
    <col min="2" max="2" width="43.140625" customWidth="1"/>
    <col min="3" max="3" width="18.85546875" customWidth="1"/>
  </cols>
  <sheetData>
    <row r="1" spans="1:3" ht="15.75">
      <c r="A1" s="22"/>
      <c r="B1" s="281" t="s">
        <v>540</v>
      </c>
      <c r="C1" s="281"/>
    </row>
    <row r="2" spans="1:3" ht="15.75">
      <c r="A2" s="281" t="s">
        <v>79</v>
      </c>
      <c r="B2" s="281"/>
      <c r="C2" s="281"/>
    </row>
    <row r="3" spans="1:3" ht="15.75">
      <c r="A3" s="281" t="s">
        <v>78</v>
      </c>
      <c r="B3" s="281"/>
      <c r="C3" s="281"/>
    </row>
    <row r="4" spans="1:3" ht="15.75">
      <c r="A4" s="22"/>
      <c r="B4" s="281" t="s">
        <v>546</v>
      </c>
      <c r="C4" s="281"/>
    </row>
    <row r="5" spans="1:3" ht="15.75">
      <c r="A5" s="39"/>
      <c r="B5" s="39"/>
      <c r="C5" s="39"/>
    </row>
    <row r="6" spans="1:3" ht="18.75">
      <c r="A6" s="349" t="s">
        <v>57</v>
      </c>
      <c r="B6" s="349"/>
      <c r="C6" s="349"/>
    </row>
    <row r="7" spans="1:3" ht="18.75">
      <c r="A7" s="349" t="s">
        <v>58</v>
      </c>
      <c r="B7" s="349"/>
      <c r="C7" s="349"/>
    </row>
    <row r="8" spans="1:3" ht="18.75">
      <c r="A8" s="349" t="s">
        <v>334</v>
      </c>
      <c r="B8" s="349"/>
      <c r="C8" s="349"/>
    </row>
    <row r="9" spans="1:3" ht="15.75">
      <c r="A9" s="40"/>
      <c r="B9" s="40"/>
    </row>
    <row r="10" spans="1:3" ht="15.75">
      <c r="A10" s="85" t="s">
        <v>29</v>
      </c>
      <c r="B10" s="85" t="s">
        <v>59</v>
      </c>
      <c r="C10" s="15" t="s">
        <v>28</v>
      </c>
    </row>
    <row r="11" spans="1:3" ht="37.9" customHeight="1">
      <c r="A11" s="41" t="s">
        <v>60</v>
      </c>
      <c r="B11" s="42" t="s">
        <v>61</v>
      </c>
      <c r="C11" s="87">
        <f>C16-C12</f>
        <v>3181923.1599999964</v>
      </c>
    </row>
    <row r="12" spans="1:3" ht="19.899999999999999" customHeight="1">
      <c r="A12" s="43" t="s">
        <v>62</v>
      </c>
      <c r="B12" s="44" t="s">
        <v>63</v>
      </c>
      <c r="C12" s="88">
        <f>C13</f>
        <v>101814449.19</v>
      </c>
    </row>
    <row r="13" spans="1:3" ht="31.5">
      <c r="A13" s="43" t="s">
        <v>64</v>
      </c>
      <c r="B13" s="45" t="s">
        <v>65</v>
      </c>
      <c r="C13" s="88">
        <f>C14</f>
        <v>101814449.19</v>
      </c>
    </row>
    <row r="14" spans="1:3" ht="31.5">
      <c r="A14" s="43" t="s">
        <v>66</v>
      </c>
      <c r="B14" s="45" t="s">
        <v>67</v>
      </c>
      <c r="C14" s="88">
        <f>C15</f>
        <v>101814449.19</v>
      </c>
    </row>
    <row r="15" spans="1:3" ht="31.5">
      <c r="A15" s="43" t="s">
        <v>68</v>
      </c>
      <c r="B15" s="45" t="s">
        <v>69</v>
      </c>
      <c r="C15" s="88">
        <v>101814449.19</v>
      </c>
    </row>
    <row r="16" spans="1:3" ht="31.5">
      <c r="A16" s="43" t="s">
        <v>70</v>
      </c>
      <c r="B16" s="44" t="s">
        <v>71</v>
      </c>
      <c r="C16" s="88">
        <f>C18</f>
        <v>104996372.34999999</v>
      </c>
    </row>
    <row r="17" spans="1:3" ht="31.5">
      <c r="A17" s="43" t="s">
        <v>72</v>
      </c>
      <c r="B17" s="149" t="s">
        <v>407</v>
      </c>
      <c r="C17" s="88">
        <f>C18</f>
        <v>104996372.34999999</v>
      </c>
    </row>
    <row r="18" spans="1:3" ht="31.5">
      <c r="A18" s="43" t="s">
        <v>73</v>
      </c>
      <c r="B18" s="45" t="s">
        <v>74</v>
      </c>
      <c r="C18" s="88">
        <f>C19</f>
        <v>104996372.34999999</v>
      </c>
    </row>
    <row r="19" spans="1:3" ht="31.5">
      <c r="A19" s="43" t="s">
        <v>75</v>
      </c>
      <c r="B19" s="45" t="s">
        <v>76</v>
      </c>
      <c r="C19" s="88">
        <v>104996372.34999999</v>
      </c>
    </row>
    <row r="20" spans="1:3" ht="31.5">
      <c r="A20" s="43"/>
      <c r="B20" s="44" t="s">
        <v>77</v>
      </c>
      <c r="C20" s="87">
        <f>C11</f>
        <v>3181923.1599999964</v>
      </c>
    </row>
  </sheetData>
  <mergeCells count="7">
    <mergeCell ref="A2:C2"/>
    <mergeCell ref="B1:C1"/>
    <mergeCell ref="A6:C6"/>
    <mergeCell ref="A7:C7"/>
    <mergeCell ref="A8:C8"/>
    <mergeCell ref="A3:C3"/>
    <mergeCell ref="B4:C4"/>
  </mergeCells>
  <phoneticPr fontId="11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1</vt:lpstr>
      <vt:lpstr>Приложение2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'Приложение 1'!Заголовки_для_печати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1</cp:lastModifiedBy>
  <cp:lastPrinted>2019-11-27T10:26:24Z</cp:lastPrinted>
  <dcterms:created xsi:type="dcterms:W3CDTF">2005-10-26T11:58:18Z</dcterms:created>
  <dcterms:modified xsi:type="dcterms:W3CDTF">2019-11-27T10:28:04Z</dcterms:modified>
</cp:coreProperties>
</file>