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6" activeTab="1"/>
  </bookViews>
  <sheets>
    <sheet name="Приложение2" sheetId="5" r:id="rId1"/>
    <sheet name="Приложение3" sheetId="18" r:id="rId2"/>
    <sheet name="Приложение4" sheetId="15" r:id="rId3"/>
    <sheet name="Прилож.5" sheetId="19" r:id="rId4"/>
    <sheet name="Приложение 6" sheetId="12" r:id="rId5"/>
    <sheet name="Прил.7" sheetId="20" r:id="rId6"/>
    <sheet name="Приложение 8" sheetId="7" r:id="rId7"/>
    <sheet name="Прил.9" sheetId="21" r:id="rId8"/>
    <sheet name="Прилож10." sheetId="8" r:id="rId9"/>
    <sheet name="Прил.11" sheetId="17" r:id="rId10"/>
    <sheet name="Лист1" sheetId="22" r:id="rId11"/>
  </sheets>
  <definedNames>
    <definedName name="_xlnm.Print_Titles" localSheetId="0">Приложение2!$10:$10</definedName>
  </definedNames>
  <calcPr calcId="125725"/>
</workbook>
</file>

<file path=xl/calcChain.xml><?xml version="1.0" encoding="utf-8"?>
<calcChain xmlns="http://schemas.openxmlformats.org/spreadsheetml/2006/main">
  <c r="D63" i="15"/>
  <c r="D64"/>
  <c r="D29" i="18"/>
  <c r="C29"/>
  <c r="C28" i="5"/>
  <c r="H57" i="20" l="1"/>
  <c r="G57"/>
  <c r="H41"/>
  <c r="G41"/>
  <c r="H33"/>
  <c r="G33"/>
  <c r="H15"/>
  <c r="G15"/>
  <c r="G66" i="12"/>
  <c r="G47"/>
  <c r="G37"/>
  <c r="E110" i="19"/>
  <c r="E111"/>
  <c r="D111"/>
  <c r="E115"/>
  <c r="D115"/>
  <c r="D29"/>
  <c r="E29"/>
  <c r="E41"/>
  <c r="E40" s="1"/>
  <c r="E39" s="1"/>
  <c r="E42"/>
  <c r="D41"/>
  <c r="D40" s="1"/>
  <c r="D39" s="1"/>
  <c r="D42"/>
  <c r="D42" i="15"/>
  <c r="D41" s="1"/>
  <c r="D40" s="1"/>
  <c r="D39" s="1"/>
  <c r="D37"/>
  <c r="D125"/>
  <c r="D129"/>
  <c r="D121"/>
  <c r="D127" l="1"/>
  <c r="D44" i="18" l="1"/>
  <c r="D48"/>
  <c r="C48"/>
  <c r="C51"/>
  <c r="D51"/>
  <c r="D49"/>
  <c r="C49"/>
  <c r="D53"/>
  <c r="C53"/>
  <c r="C47" i="5"/>
  <c r="C52"/>
  <c r="C53"/>
  <c r="C50"/>
  <c r="C43"/>
  <c r="C48"/>
  <c r="D18" i="17" l="1"/>
  <c r="D17" s="1"/>
  <c r="D14"/>
  <c r="D13" s="1"/>
  <c r="D12" s="1"/>
  <c r="C18"/>
  <c r="C16" s="1"/>
  <c r="C14"/>
  <c r="C13" s="1"/>
  <c r="C12" s="1"/>
  <c r="C18" i="8"/>
  <c r="C16" s="1"/>
  <c r="C14"/>
  <c r="C13" s="1"/>
  <c r="C12" s="1"/>
  <c r="D38" i="21"/>
  <c r="E38"/>
  <c r="E28"/>
  <c r="E24"/>
  <c r="E22"/>
  <c r="E16"/>
  <c r="D16"/>
  <c r="D35"/>
  <c r="D33"/>
  <c r="D28"/>
  <c r="D24"/>
  <c r="D22"/>
  <c r="D36" i="7"/>
  <c r="D29"/>
  <c r="D16"/>
  <c r="D42"/>
  <c r="D39"/>
  <c r="D34"/>
  <c r="D25"/>
  <c r="D23"/>
  <c r="H61" i="20"/>
  <c r="G61"/>
  <c r="H30"/>
  <c r="G30"/>
  <c r="G52"/>
  <c r="G15" i="12"/>
  <c r="D16" i="17" l="1"/>
  <c r="C17"/>
  <c r="D41" i="21"/>
  <c r="D11" i="17"/>
  <c r="C11"/>
  <c r="C20" s="1"/>
  <c r="C11" i="8"/>
  <c r="C20" s="1"/>
  <c r="C17"/>
  <c r="D44" i="7"/>
  <c r="G14" i="20"/>
  <c r="G67" s="1"/>
  <c r="G14" i="12" l="1"/>
  <c r="G71"/>
  <c r="G63"/>
  <c r="G58"/>
  <c r="H37"/>
  <c r="H71"/>
  <c r="H63"/>
  <c r="G33"/>
  <c r="H15"/>
  <c r="G77" l="1"/>
  <c r="H77"/>
  <c r="E140" i="19" l="1"/>
  <c r="E138"/>
  <c r="E135"/>
  <c r="E133"/>
  <c r="E131"/>
  <c r="E127"/>
  <c r="E125"/>
  <c r="E123"/>
  <c r="E119"/>
  <c r="E117" s="1"/>
  <c r="E113"/>
  <c r="E108"/>
  <c r="E107" s="1"/>
  <c r="E101"/>
  <c r="E100" s="1"/>
  <c r="E99" s="1"/>
  <c r="E98" s="1"/>
  <c r="E96"/>
  <c r="E95" s="1"/>
  <c r="E92"/>
  <c r="E91" s="1"/>
  <c r="E87"/>
  <c r="E86" s="1"/>
  <c r="E83"/>
  <c r="E82" s="1"/>
  <c r="E81" s="1"/>
  <c r="E79"/>
  <c r="E78" s="1"/>
  <c r="E77" s="1"/>
  <c r="E75"/>
  <c r="E74" s="1"/>
  <c r="E72"/>
  <c r="E71" s="1"/>
  <c r="E66"/>
  <c r="E65" s="1"/>
  <c r="E60"/>
  <c r="E59" s="1"/>
  <c r="E56"/>
  <c r="E55" s="1"/>
  <c r="E51"/>
  <c r="E49" s="1"/>
  <c r="E47"/>
  <c r="E46" s="1"/>
  <c r="E45" s="1"/>
  <c r="E27"/>
  <c r="E37"/>
  <c r="E36" s="1"/>
  <c r="E35" s="1"/>
  <c r="E33"/>
  <c r="E32" s="1"/>
  <c r="E31" s="1"/>
  <c r="E22"/>
  <c r="E21" s="1"/>
  <c r="E20" s="1"/>
  <c r="E19" s="1"/>
  <c r="E16"/>
  <c r="E12"/>
  <c r="D140"/>
  <c r="D138"/>
  <c r="D135"/>
  <c r="D133"/>
  <c r="D131"/>
  <c r="D127"/>
  <c r="D125"/>
  <c r="D123"/>
  <c r="D119"/>
  <c r="D117" s="1"/>
  <c r="D113"/>
  <c r="D110" s="1"/>
  <c r="D108"/>
  <c r="D107" s="1"/>
  <c r="D103"/>
  <c r="D101"/>
  <c r="D96"/>
  <c r="D95" s="1"/>
  <c r="D92"/>
  <c r="D90" s="1"/>
  <c r="D87"/>
  <c r="D85" s="1"/>
  <c r="D83"/>
  <c r="D79"/>
  <c r="D78" s="1"/>
  <c r="D77" s="1"/>
  <c r="D75"/>
  <c r="D74" s="1"/>
  <c r="D72"/>
  <c r="D71" s="1"/>
  <c r="D66"/>
  <c r="D65" s="1"/>
  <c r="D60"/>
  <c r="D59" s="1"/>
  <c r="D56"/>
  <c r="D55" s="1"/>
  <c r="D51"/>
  <c r="D50" s="1"/>
  <c r="D47"/>
  <c r="D46" s="1"/>
  <c r="D45" s="1"/>
  <c r="D27"/>
  <c r="D37"/>
  <c r="D36" s="1"/>
  <c r="D35" s="1"/>
  <c r="D33"/>
  <c r="D32" s="1"/>
  <c r="D31" s="1"/>
  <c r="D22"/>
  <c r="D21" s="1"/>
  <c r="D20" s="1"/>
  <c r="D19" s="1"/>
  <c r="D16"/>
  <c r="D15" s="1"/>
  <c r="D12"/>
  <c r="D11" s="1"/>
  <c r="D151" i="15"/>
  <c r="D147"/>
  <c r="D93"/>
  <c r="D60"/>
  <c r="D56"/>
  <c r="D16"/>
  <c r="D12"/>
  <c r="E26" i="19" l="1"/>
  <c r="E25" s="1"/>
  <c r="E24" s="1"/>
  <c r="D25"/>
  <c r="D24" s="1"/>
  <c r="D26"/>
  <c r="E94"/>
  <c r="D122"/>
  <c r="E122"/>
  <c r="E90"/>
  <c r="E44"/>
  <c r="E118"/>
  <c r="E106"/>
  <c r="E105" s="1"/>
  <c r="E89"/>
  <c r="E85"/>
  <c r="D49"/>
  <c r="D44" s="1"/>
  <c r="E70"/>
  <c r="E64"/>
  <c r="D82"/>
  <c r="D81" s="1"/>
  <c r="D54"/>
  <c r="D53" s="1"/>
  <c r="D94"/>
  <c r="D89" s="1"/>
  <c r="D100"/>
  <c r="D99" s="1"/>
  <c r="D98" s="1"/>
  <c r="D106"/>
  <c r="D105" s="1"/>
  <c r="D70"/>
  <c r="D10"/>
  <c r="D9" s="1"/>
  <c r="D64"/>
  <c r="E50"/>
  <c r="D118"/>
  <c r="D86"/>
  <c r="D91"/>
  <c r="D27" i="15"/>
  <c r="D26" s="1"/>
  <c r="D25" s="1"/>
  <c r="D158"/>
  <c r="D156"/>
  <c r="D154"/>
  <c r="D149"/>
  <c r="D145"/>
  <c r="D141"/>
  <c r="D139"/>
  <c r="D137"/>
  <c r="D133"/>
  <c r="D131" s="1"/>
  <c r="D123"/>
  <c r="D120" s="1"/>
  <c r="D118"/>
  <c r="D117" s="1"/>
  <c r="D113"/>
  <c r="D111"/>
  <c r="D106"/>
  <c r="D104" s="1"/>
  <c r="D102"/>
  <c r="D101" s="1"/>
  <c r="D97"/>
  <c r="D96" s="1"/>
  <c r="D91"/>
  <c r="D87"/>
  <c r="D86" s="1"/>
  <c r="D85" s="1"/>
  <c r="D83"/>
  <c r="D82" s="1"/>
  <c r="D81" s="1"/>
  <c r="D79"/>
  <c r="D78" s="1"/>
  <c r="D76"/>
  <c r="D75" s="1"/>
  <c r="D70"/>
  <c r="D68" s="1"/>
  <c r="D65"/>
  <c r="D59"/>
  <c r="D55"/>
  <c r="D51"/>
  <c r="D49" s="1"/>
  <c r="D47"/>
  <c r="D46" s="1"/>
  <c r="D45" s="1"/>
  <c r="D35"/>
  <c r="D34" s="1"/>
  <c r="D31"/>
  <c r="D30" s="1"/>
  <c r="D29" s="1"/>
  <c r="D22"/>
  <c r="D21" s="1"/>
  <c r="D20" s="1"/>
  <c r="D19" s="1"/>
  <c r="D15"/>
  <c r="D11"/>
  <c r="C37" i="5"/>
  <c r="C36" s="1"/>
  <c r="C37" i="18"/>
  <c r="D38"/>
  <c r="D37" s="1"/>
  <c r="C38"/>
  <c r="D35"/>
  <c r="D34" s="1"/>
  <c r="C35"/>
  <c r="C34" s="1"/>
  <c r="C34" i="5"/>
  <c r="C33" s="1"/>
  <c r="D32" i="18"/>
  <c r="C32"/>
  <c r="E63" i="19" l="1"/>
  <c r="E121" s="1"/>
  <c r="D63"/>
  <c r="D121" s="1"/>
  <c r="D136" i="15"/>
  <c r="D89"/>
  <c r="D132"/>
  <c r="D44"/>
  <c r="D110"/>
  <c r="D109" s="1"/>
  <c r="D108" s="1"/>
  <c r="D116"/>
  <c r="D115" s="1"/>
  <c r="D33"/>
  <c r="D24" s="1"/>
  <c r="D74"/>
  <c r="D90"/>
  <c r="D100"/>
  <c r="D99" s="1"/>
  <c r="D95"/>
  <c r="D105"/>
  <c r="D10"/>
  <c r="D9" s="1"/>
  <c r="D54"/>
  <c r="D53" s="1"/>
  <c r="D135" s="1"/>
  <c r="D50"/>
  <c r="D69"/>
  <c r="D143" i="19" l="1"/>
  <c r="D67" i="15"/>
  <c r="D160" l="1"/>
  <c r="G79" i="12" s="1"/>
  <c r="C31" i="5" l="1"/>
  <c r="D46" i="18" l="1"/>
  <c r="D45" s="1"/>
  <c r="D43" s="1"/>
  <c r="C46"/>
  <c r="C45" s="1"/>
  <c r="D40"/>
  <c r="C40"/>
  <c r="C39" i="5"/>
  <c r="C44" i="18" l="1"/>
  <c r="C43" s="1"/>
  <c r="E15" i="19" l="1"/>
  <c r="E11"/>
  <c r="E54"/>
  <c r="E53" s="1"/>
  <c r="E10" l="1"/>
  <c r="E9" s="1"/>
  <c r="E143" s="1"/>
  <c r="D20" i="17"/>
  <c r="D25" i="18"/>
  <c r="D23" s="1"/>
  <c r="D28"/>
  <c r="D18"/>
  <c r="D17" s="1"/>
  <c r="D13"/>
  <c r="D12" s="1"/>
  <c r="D42" l="1"/>
  <c r="D55" s="1"/>
  <c r="E35" i="21"/>
  <c r="E41" s="1"/>
  <c r="E33"/>
  <c r="E42" l="1"/>
  <c r="C28" i="18"/>
  <c r="C25"/>
  <c r="C23" s="1"/>
  <c r="C18"/>
  <c r="C17" s="1"/>
  <c r="C13"/>
  <c r="C12" s="1"/>
  <c r="C42" l="1"/>
  <c r="C55" s="1"/>
  <c r="G68" i="20" l="1"/>
  <c r="D42" i="21"/>
  <c r="C17" i="5"/>
  <c r="C16" s="1"/>
  <c r="C12" l="1"/>
  <c r="C11" s="1"/>
  <c r="C44"/>
  <c r="C42" s="1"/>
  <c r="C24"/>
  <c r="C22" s="1"/>
  <c r="C45"/>
  <c r="C27"/>
  <c r="C41" l="1"/>
  <c r="C55" s="1"/>
  <c r="D45" i="7" s="1"/>
  <c r="H52" i="20" l="1"/>
  <c r="H14" s="1"/>
  <c r="H67" s="1"/>
  <c r="H68" s="1"/>
</calcChain>
</file>

<file path=xl/sharedStrings.xml><?xml version="1.0" encoding="utf-8"?>
<sst xmlns="http://schemas.openxmlformats.org/spreadsheetml/2006/main" count="1077" uniqueCount="474">
  <si>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</si>
  <si>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</si>
  <si>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</si>
  <si>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</si>
  <si>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</si>
  <si>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</si>
  <si>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</si>
  <si>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</si>
  <si>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</si>
  <si>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</si>
  <si>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</si>
  <si>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</si>
  <si>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казенных):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</si>
  <si>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</si>
  <si>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</si>
  <si>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</si>
  <si>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</si>
  <si>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</si>
  <si>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</si>
  <si>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Прогнозируемые  доходы</t>
  </si>
  <si>
    <t>Дотации бюджетам на выравнивание бюджетной обеспеченности</t>
  </si>
  <si>
    <t>руб.</t>
  </si>
  <si>
    <t>182 1 01 02010 01 0000 110</t>
  </si>
  <si>
    <t>182 1 01 02020 01 0000 110</t>
  </si>
  <si>
    <t>к Решению Муниципального Совета</t>
  </si>
  <si>
    <t>городского поселения Гаврилов-Ям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</si>
  <si>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</si>
  <si>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</si>
  <si>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</si>
  <si>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</si>
  <si>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</si>
  <si>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</si>
  <si>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</si>
  <si>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</si>
  <si>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</si>
  <si>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</si>
  <si>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</si>
  <si>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Резервные фонды </t>
  </si>
  <si>
    <t>Другие  общегосударственные 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</si>
  <si>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</si>
  <si>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</si>
  <si>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</si>
  <si>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</si>
  <si>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</si>
  <si>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</si>
  <si>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</si>
  <si>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</si>
  <si>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</si>
  <si>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</si>
  <si>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</si>
  <si>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</si>
  <si>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</si>
  <si>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</si>
  <si>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</si>
  <si>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</si>
  <si>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</si>
  <si>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 xml:space="preserve">   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</si>
  <si>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городского поселения Гаврилов-Ям</t>
  </si>
  <si>
    <t>Источники</t>
  </si>
  <si>
    <t xml:space="preserve">внутреннего финансирования </t>
  </si>
  <si>
    <t>Наименование</t>
  </si>
  <si>
    <t>874 01 05 00 00 00 0000 000</t>
  </si>
  <si>
    <t>Изменение остатаков средств на счетах по учету средств бюджета</t>
  </si>
  <si>
    <t>874 01 05 00 00 00 0000 500</t>
  </si>
  <si>
    <t>Увеличение остатков средств бюджетов</t>
  </si>
  <si>
    <t>874 01 05 02 00 00 0000 500</t>
  </si>
  <si>
    <t>Увеличение прочих остатков средств бюджетов</t>
  </si>
  <si>
    <t>874 01 05 02 00 00 0000 510</t>
  </si>
  <si>
    <t>Увеличение прочих остатков денежных средств бюджетов</t>
  </si>
  <si>
    <t>874 01 05 02 01 10 0000 510</t>
  </si>
  <si>
    <t>Увеличение прочих остатков денежных средств бюджетов поселений</t>
  </si>
  <si>
    <t>874 01 05 00 00 00 0000 600</t>
  </si>
  <si>
    <t>Уменьшение остатков средств бюджетов</t>
  </si>
  <si>
    <t>874 01 05 02 00 00 0000 600</t>
  </si>
  <si>
    <t>874 01 05 02 00 00 0000 610</t>
  </si>
  <si>
    <t>Уменьшение прочих остатков денежных средств бюджетов</t>
  </si>
  <si>
    <t>874 01 05 02 01 10 0000 610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</si>
  <si>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</si>
  <si>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</si>
  <si>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 xml:space="preserve">                                                                   городского поселения Гаврилов-Ям</t>
  </si>
  <si>
    <t xml:space="preserve">                                                                   к  Решению Муниципального Совета</t>
  </si>
  <si>
    <t>код</t>
  </si>
  <si>
    <t>Всего, руб.</t>
  </si>
  <si>
    <t>из них средства других бюджетов</t>
  </si>
  <si>
    <t>главного распорядителя средств</t>
  </si>
  <si>
    <t>целевой статьи</t>
  </si>
  <si>
    <t>вида расходов</t>
  </si>
  <si>
    <t xml:space="preserve">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</si>
  <si>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                           городского поселения Гаврилов-Ям</t>
  </si>
  <si>
    <t>Непрограммные расходы бюджета</t>
  </si>
  <si>
    <t>Резервный фонд администрации городского поселения в рамках непрограммных расходов бюджета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</si>
  <si>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</si>
  <si>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</si>
  <si>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</si>
  <si>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</si>
  <si>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</si>
  <si>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</si>
  <si>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</si>
  <si>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</si>
  <si>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</si>
  <si>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</si>
  <si>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Вид расходов</t>
  </si>
  <si>
    <t>Сумма</t>
  </si>
  <si>
    <t>Код целевой статьи</t>
  </si>
  <si>
    <t>Итого расходов</t>
  </si>
  <si>
    <t xml:space="preserve">Ведомственная структура расходов бюджета </t>
  </si>
  <si>
    <t>100 1 03 02000 01 0000 110</t>
  </si>
  <si>
    <t xml:space="preserve"> - НДФЛ с доходов, полученных физическими лицами в соответствии со статьей 228 НК РФ</t>
  </si>
  <si>
    <t>182 1 01 02030 01 0000 110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</si>
  <si>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</si>
  <si>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</si>
  <si>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</si>
  <si>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</si>
  <si>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</si>
  <si>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</si>
  <si>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</si>
  <si>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</si>
  <si>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</si>
  <si>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</si>
  <si>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</si>
  <si>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</si>
  <si>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</si>
  <si>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</si>
  <si>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</si>
  <si>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</si>
  <si>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</si>
  <si>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>Доходы от оказания платных услуг и компенсации затрат государства</t>
  </si>
  <si>
    <t xml:space="preserve">000 1 13 00000 00 0000 000 </t>
  </si>
  <si>
    <t>50.0.00.15010</t>
  </si>
  <si>
    <t>50.0.00.00000</t>
  </si>
  <si>
    <t>50.0.00.15020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</si>
  <si>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</si>
  <si>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</si>
  <si>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</si>
  <si>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</si>
  <si>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</si>
  <si>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</si>
  <si>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</si>
  <si>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</si>
  <si>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</si>
  <si>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</si>
  <si>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</si>
  <si>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</si>
  <si>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</si>
  <si>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</si>
  <si>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</si>
  <si>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</si>
  <si>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</si>
  <si>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</si>
  <si>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</si>
  <si>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</si>
  <si>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</si>
  <si>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Расходы на мероприятия по развитию малого и среднего предпринимательства</t>
  </si>
  <si>
    <t>Функционирование  МУ "Центр развития и поддержки предпринимательства"</t>
  </si>
  <si>
    <t>05.0.00.00000</t>
  </si>
  <si>
    <t>05.3.00.00000</t>
  </si>
  <si>
    <t>05.3.01.00000</t>
  </si>
  <si>
    <t>Обеспечение мероприятий по переселению граждан из аварийного жилищного фонда в многоквартирные дома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</si>
  <si>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</si>
  <si>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</si>
  <si>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</si>
  <si>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</si>
  <si>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</si>
  <si>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10.2.00.00000</t>
  </si>
  <si>
    <t>Обеспечение безопасности граждан на водных объектах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</si>
  <si>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</si>
  <si>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</si>
  <si>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</si>
  <si>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</si>
  <si>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</si>
  <si>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</si>
  <si>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02.0.00.00000</t>
  </si>
  <si>
    <t>02.1.01.00000</t>
  </si>
  <si>
    <t>02.1.00.00000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</si>
  <si>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</si>
  <si>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</si>
  <si>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</si>
  <si>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</si>
  <si>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</si>
  <si>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</si>
  <si>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05.1.00.00000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</si>
  <si>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</si>
  <si>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</si>
  <si>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</si>
  <si>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13.0.00.00000</t>
  </si>
  <si>
    <t>13.1.01.00000</t>
  </si>
  <si>
    <t>13.1.00.00000</t>
  </si>
  <si>
    <t>Создание условйи для спортивно-массовой работы с населением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</si>
  <si>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</si>
  <si>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</si>
  <si>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</si>
  <si>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</si>
  <si>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</si>
  <si>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</si>
  <si>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</si>
  <si>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</si>
  <si>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</si>
  <si>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</si>
  <si>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</si>
  <si>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</si>
  <si>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</si>
  <si>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</si>
  <si>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</si>
  <si>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</si>
  <si>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</si>
  <si>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</si>
  <si>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</si>
  <si>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</si>
  <si>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</si>
  <si>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</si>
  <si>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</si>
  <si>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</si>
  <si>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</si>
  <si>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</si>
  <si>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</si>
  <si>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Итого по программным расходам</t>
  </si>
  <si>
    <t>10.0.00.0000</t>
  </si>
  <si>
    <t>Предоставление молодым семьям  социальных выплат на приобретение (строительство) жилья</t>
  </si>
  <si>
    <t>10.2.02.15210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</si>
  <si>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</si>
  <si>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</si>
  <si>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администраций(Иные бюджетные ассигнования)</t>
  </si>
  <si>
    <t>Резервный фонд администрации городского поселения (Иные бюджетные ассигнования)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</si>
  <si>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</si>
  <si>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</si>
  <si>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</si>
  <si>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городскаого поселения Гаврилов-Ям "(Закупка товаров, работ и услуг для государственных (муниципальных) нужд)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</si>
  <si>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</si>
  <si>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</si>
  <si>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</si>
  <si>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</si>
  <si>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</si>
  <si>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</si>
  <si>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</si>
  <si>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Мероприятия по предупреждению чрезвычайных ситуация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</si>
  <si>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</si>
  <si>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Функционирование  местных администраций (Закупка товаров, работ и услуг для государственных (муниципальных) нужд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</si>
  <si>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</si>
  <si>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</si>
  <si>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</si>
  <si>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</si>
  <si>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</si>
  <si>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</si>
  <si>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финансирование контрольно-счетного  органа</t>
  </si>
  <si>
    <t>Расходы на финансирование контрольно-счетного  органа  (Межбюджетные трансферты)</t>
  </si>
  <si>
    <t>50.0.00.15040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</si>
  <si>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</si>
  <si>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000 1 01 00000 00 0000 000</t>
  </si>
  <si>
    <t>000 1 06 00000 00 0000 000</t>
  </si>
  <si>
    <t>Приложение 2</t>
  </si>
  <si>
    <t>Приложение 4</t>
  </si>
  <si>
    <t>Приложение 3</t>
  </si>
  <si>
    <t xml:space="preserve">                                                                                                                                    Приложение 6</t>
  </si>
  <si>
    <t>Приложение 5</t>
  </si>
  <si>
    <t xml:space="preserve">                                                                                                                                    Приложение 7</t>
  </si>
  <si>
    <t xml:space="preserve">                                                                                                        Приложение 8</t>
  </si>
  <si>
    <t xml:space="preserve">                                                                                                 городского поселения Гаврилов-Ям</t>
  </si>
  <si>
    <t xml:space="preserve">                                                                                                    Приложение 9</t>
  </si>
  <si>
    <t>874 1 14 06013 13 0000 430</t>
  </si>
  <si>
    <t>Расходы на мероприятия по теплоснабжению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</si>
  <si>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 xml:space="preserve">                           Приложение10</t>
  </si>
  <si>
    <t>Администрация городского поселения Гаврилов-Ям</t>
  </si>
  <si>
    <t>Прочие мероприятия по благоустройству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</si>
  <si>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</si>
  <si>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финансирование дорожного хозяйства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</si>
  <si>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Дорожное хозяйство (дорожные фонды)</t>
  </si>
  <si>
    <t xml:space="preserve">Молодежная политика </t>
  </si>
  <si>
    <t>Дотации бюджетам бюджетной системы Российской Федерации</t>
  </si>
  <si>
    <t xml:space="preserve"> бюджета городского поселения Гаврилов-Ям  в соответствии с классификацией доходов </t>
  </si>
  <si>
    <t xml:space="preserve">                           Приложение11</t>
  </si>
  <si>
    <t>Мероприятия по водоснабжению городского поселения Гаврилов-Ям</t>
  </si>
  <si>
    <t>14.4.00.00000</t>
  </si>
  <si>
    <t>Водоснабжение городского поселения Гаврилов-Ям</t>
  </si>
  <si>
    <t>Расходы на мероприятия по водоснабжению</t>
  </si>
  <si>
    <t>Расходы на мероприятия по водоснабжению в рамках МП"Развитие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</si>
  <si>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Расходы, связанные с деятельностью представительного муниципального образования (Иные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</si>
  <si>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</si>
  <si>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Прочие доходы от компенсации затрат бюджетов городских поселений </t>
  </si>
  <si>
    <t>Штрафы, санкции, возмещение ущерба</t>
  </si>
  <si>
    <t>000 1 16 00000 00 0000 000</t>
  </si>
  <si>
    <t>2021г.</t>
  </si>
  <si>
    <t>874 113 02995 13 0000 130</t>
  </si>
  <si>
    <t>04.0.00.00000</t>
  </si>
  <si>
    <t>04.1.00.00000</t>
  </si>
  <si>
    <t>Обеспечение доступа инвалидов всех категорий к месту предоставления муниципальных услуг</t>
  </si>
  <si>
    <t>04.1.01.00000</t>
  </si>
  <si>
    <t>Мероприятия, направленные на развитие отрасли физической культуры и спорта</t>
  </si>
  <si>
    <t>13.2.00.00000</t>
  </si>
  <si>
    <t>13.2.03.15340</t>
  </si>
  <si>
    <t>Субсидия некоммерческим физкультурно-спортивным организациям</t>
  </si>
  <si>
    <t>Предоставление субсидий некоммерческим физкультурно-спортивным организациям</t>
  </si>
  <si>
    <t>14.5.00.00000</t>
  </si>
  <si>
    <t>Мероприятия по теплоснабжению городского поселения Гаврилов-Ям</t>
  </si>
  <si>
    <t>Теплоснабжение городского поселения Гаврилов-Ям</t>
  </si>
  <si>
    <t>Расходы на мероприятие по теплоснабжению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</si>
  <si>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</si>
  <si>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Расходы, связанные с деятельностью представительного муниципального образования 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</si>
  <si>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2020-2021 годы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</si>
  <si>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государственнх и муниципальных унитарных предприятий, в том числе казенных)</t>
  </si>
  <si>
    <t>000 1 11 09000 00 0000 120</t>
  </si>
  <si>
    <t>10.2.02.00000</t>
  </si>
  <si>
    <t>Расходы на реализацию мероприятий по обеспечению жильем молодых семей</t>
  </si>
  <si>
    <t>Расходы на реализацию мероприятий по обеспечению жильем молодых семей в рамках МЦП «Обеспечение жильем молодых семей городского поселения Гаврилов-Ям »(Социальное обеспечение и иные выплаты населению)</t>
  </si>
  <si>
    <t xml:space="preserve">от __.__2019  № </t>
  </si>
  <si>
    <t>бюджетов Российской Федерации на 2020 год</t>
  </si>
  <si>
    <t>2022г.</t>
  </si>
  <si>
    <t>бюджетов Российской Федерации на 2021 год и 2022 год</t>
  </si>
  <si>
    <t>000 1 03 00000 00 0000 000</t>
  </si>
  <si>
    <t>000 2 02 15001 00 0000 150</t>
  </si>
  <si>
    <t>000 2 02 01000 00 0000 150</t>
  </si>
  <si>
    <t>874 2 02 15001 13 0000 150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</si>
  <si>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</si>
  <si>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949 1 16 02020 02 0000 140
</t>
  </si>
  <si>
    <t>100 1 03 02231 01 0000 110</t>
  </si>
  <si>
    <t>100 1 03 02241 01 0000 110</t>
  </si>
  <si>
    <t>100 1 03 02251 01 0000 110</t>
  </si>
  <si>
    <t>100 1 03 02261 01 0000 110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</si>
  <si>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</si>
  <si>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</si>
  <si>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</si>
  <si>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</si>
  <si>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компенсации затрат государства</t>
  </si>
  <si>
    <t>000 1 13 02000 00 0000 130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</si>
  <si>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</si>
  <si>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</si>
  <si>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Безвозмездные поступления</t>
  </si>
  <si>
    <t xml:space="preserve">000 2 00 00000 00 0000 000 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</si>
  <si>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</si>
  <si>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мероприятие по возмещению недополученных доходов хозяйствующим субъектам, оказывающим населению услуги в общих отделениях общественных бань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</si>
  <si>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</t>
  </si>
  <si>
    <t>15.1.I5.55270</t>
  </si>
  <si>
    <t>21.0.00.00000</t>
  </si>
  <si>
    <t>21.1.00.00000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</si>
  <si>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</si>
  <si>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21.1.01.00000</t>
  </si>
  <si>
    <t>Расходы на профессиональное  развитие муниципальной службы</t>
  </si>
  <si>
    <t>21.1.01.15150</t>
  </si>
  <si>
    <t>Расходы, связанные с деятельностью органов местного самоуправления</t>
  </si>
  <si>
    <t>21.1.01.15160</t>
  </si>
  <si>
    <t>Расходы на реализацию мероприятий по формированию современной городской среды</t>
  </si>
  <si>
    <t>Расходы на поддержку деятельности народной дружины</t>
  </si>
  <si>
    <t>50.0.00.15190</t>
  </si>
  <si>
    <t>Капитальные вложения в объекты государственной (муниципальной) собственности</t>
  </si>
  <si>
    <t>Обеспечение мероприятий по формированию современной городской среды</t>
  </si>
  <si>
    <t>Условно утвержденные раходы</t>
  </si>
  <si>
    <t>от ..2019  №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</si>
  <si>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</si>
  <si>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городского поселения Гаврилов-Ям на 2020 год</t>
  </si>
  <si>
    <t xml:space="preserve">                                                                                                                                    от ..2019  № </t>
  </si>
  <si>
    <t>Расходы на реализацию мероприятий в рамках МЦП "Доступная среда в городском поселении Гаврилов-Ям" (Закупка товаров, работ и услуг для государственных (муниципальных) нужд)</t>
  </si>
  <si>
    <t>Прочие  общегосударственные расходы (Социальное обеспечение и иные выплаты населению)</t>
  </si>
  <si>
    <t>Расходы на поддержку деятельности народной дружины (Закупка товаров, работ и услуг для государственных (муниципальных) нужд)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</si>
  <si>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бюджетные ассигнования)</t>
  </si>
  <si>
    <t xml:space="preserve">Культура, кинематография </t>
  </si>
  <si>
    <t>Финансовое обеспечение передаваемых полномочий (Межбюджетные трансферты)</t>
  </si>
  <si>
    <t>Расходы в области физической культуры и спорта в рамках МЦП "Развитие физической культуры и спорта в городском поселении Гаврилов-Ям " (Социальное обеспечение и иные выплаты населению)</t>
  </si>
  <si>
    <t>Расходы в области физической культуры и спорта в рамках МЦП"Развитие физической культуры и спорта в городском поселении Гаврилов-Ям " (Социальное обеспечение и иные выплаты населению)</t>
  </si>
  <si>
    <t>Мероприятия, направленные на развитие отрасли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</si>
  <si>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реализацию мероприятий в рамках МЦП "Молодежная политика городского поселения Гаврилов-Ям " (Социальное обеспечение и иные выплаты населению)</t>
  </si>
  <si>
    <t>Расходы в области физической культуры и спорта в рамках МЦП"Развитие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</si>
  <si>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городского поселения Гаврилов-Ям на 2021-2022 годы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</si>
  <si>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</si>
  <si>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                                                                                                       от ..2019 № </t>
  </si>
  <si>
    <t>Жилищное хозяйство</t>
  </si>
  <si>
    <t>Другие вопросы в области культуры, кинематографии</t>
  </si>
  <si>
    <t>2021 год</t>
  </si>
  <si>
    <t>2022 г.</t>
  </si>
  <si>
    <t>бюджетов Российской Федерации на плановый период  2021 -2022 годы</t>
  </si>
  <si>
    <t xml:space="preserve">                                                                                                         от        .12.2019  № </t>
  </si>
  <si>
    <t>2020 год</t>
  </si>
  <si>
    <t>дефицита бюджета городского поселения Гаврилов-Ям  на 2020 год</t>
  </si>
  <si>
    <t xml:space="preserve">                            от ..2019  № </t>
  </si>
  <si>
    <t>Уменьшение прочих остатков средств бюджетов</t>
  </si>
  <si>
    <t>дефицита бюджета городского поселения Гаврилов-Ям  на 2021 год и 2022 год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</si>
  <si>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</si>
  <si>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</si>
  <si>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</si>
  <si>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</si>
  <si>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</si>
  <si>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874 2 02 20041 13 0000 150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</si>
  <si>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</si>
  <si>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</si>
  <si>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</si>
  <si>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874 2 02 25497 13 0000 150</t>
  </si>
  <si>
    <t>Прочие субсидии</t>
  </si>
  <si>
    <t>000 2 02 29999 00 0000 150</t>
  </si>
  <si>
    <t>Прочие субсидии бюджетам городских поселений</t>
  </si>
  <si>
    <t>000 2 02 29999 13 0000 150</t>
  </si>
  <si>
    <t>874 2 02 29999 13 2005 150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</si>
  <si>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</si>
  <si>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874 2 02 20302 13 0000 150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</si>
  <si>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</si>
  <si>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</si>
  <si>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</si>
  <si>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24.1.02.72440</t>
  </si>
  <si>
    <t>Расходы на финансирование дорожного хозяйства за счет средств областного бюджета</t>
  </si>
  <si>
    <t>24.1.02.12440</t>
  </si>
  <si>
    <t>Расходы на капитальный ремонт и ремонт дорожных объектов муниципальной собственности  за счет средств областного бюджета</t>
  </si>
  <si>
    <t>24.1.02.75620</t>
  </si>
  <si>
    <t>Расходы на капитальный ремонт и ремонт дорожных объектов муниципальной собственности за счет средств поселений</t>
  </si>
  <si>
    <t>24.1.02.15620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</si>
  <si>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</t>
  </si>
  <si>
    <t>05.2.01.R4970</t>
  </si>
  <si>
    <t>05.3.01.11230</t>
  </si>
  <si>
    <t>05.3.01.71230</t>
  </si>
  <si>
    <t>05.1.F3.67484</t>
  </si>
  <si>
    <t>05.1.F3.17484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</si>
  <si>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</si>
  <si>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06.0.00.00000</t>
  </si>
  <si>
    <t>06.1.00.00000</t>
  </si>
  <si>
    <t>06.1.F2.00000</t>
  </si>
  <si>
    <t>Расходы на формирование современной городской среды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</si>
  <si>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</si>
  <si>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05.1.F3.00000</t>
  </si>
  <si>
    <t>400</t>
  </si>
  <si>
    <t>Обеспечение сохранности сети дорог общего пользования, выполнение работ по содержанию и ремонту в целях доведения их состояния  до нормативных требований</t>
  </si>
  <si>
    <t>06.1.F2.55550</t>
  </si>
  <si>
    <t>Муниципальная целевая программа "Молодежная политика городского поселения Гаврилов-Ям  на 2020-2022 годы"</t>
  </si>
  <si>
    <t>Муниципальная программа "Молодежная политика городского поселения Гаврилов-Ям на 2020-2022 годы"</t>
  </si>
  <si>
    <t>Муниципальная программа "Доступная среда в городском поселении Гаврилов-Ям на 2018-2022 годы"</t>
  </si>
  <si>
    <t>Муниципальная целевая программа «Доступная среда в городском поселении Гаврилов-Ям на 2018-2022 годы»</t>
  </si>
  <si>
    <t>Муниципальная программа « Обеспечение доступным и комфортным жильём населения городского поселения Гаврилов-Ям на 2014-2025 годы»</t>
  </si>
  <si>
    <t>Муниципальная программа «Формирование современной городской среды  городского поселения Гаврилов-Ям на 2018-2024 годы»</t>
  </si>
  <si>
    <t>Муниципальная целевая программа "Формирование современной городской среды городского поселения Гаврилов-Ям на 2018-2024 годы"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</si>
  <si>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 на 2019-2022 годы"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</si>
  <si>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 на 2019-2022 годы"</t>
  </si>
  <si>
    <t>Муниципальная программа "Развитие физической культуры и спорта в городском поселении Гаврилов-Ям на 2019-2022 годы"</t>
  </si>
  <si>
    <t>Муниципальная целевая программа "Развитие физической культуры и спорта в городском поселении Гаврилов-Ям на 2019-2022 годы "</t>
  </si>
  <si>
    <t>Муниципальная программа "Развитие объектов инфраструктуры городского поселения Гаврилов-Ям на 2019-2022 годы "</t>
  </si>
  <si>
    <t>Ведомственная целевая программа "Организация деятельности МУ "Управление городского хозяйства  на 2019-2022 годы"</t>
  </si>
  <si>
    <t>Муниципальная целевая программа "Благоустройство городского поселения Гаврилов-Ям на 2019-2022 годы "</t>
  </si>
  <si>
    <t>Муниципальная программа "Экономическое развитие и инновационная экономика городского поселения Гаврилов-Ям на 2019-2022 годы "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</si>
  <si>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на 2019-2022 годы "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</si>
  <si>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 на 2019-2022 годы»</t>
  </si>
  <si>
    <t>Муниципальная программа "Развитие муниципальной службы в Администрации городского поселении Гаврилов-Ям на 2020-2022 годы"</t>
  </si>
  <si>
    <t>Муниципальная целевая программа "Развитие муниципальной службы в  городском поселении Гаврилов-Ям на 2020-2022 годы"</t>
  </si>
  <si>
    <t>Муниципальная программа "Развитие дорожного хозяйства и транспорта в городском поселении Гаврилов-Ям на 2020-2022 годы"</t>
  </si>
  <si>
    <t>Муниципальная целевая программа "Развитие дорожного хозяйства городского поселения Гаврилов-Ям на 2020-2022 годы"</t>
  </si>
  <si>
    <t>Муниципальная целевая программа «Обеспечение жильем молодых семей городского поселения Гаврилов-Ям на 2014-2022 годы»</t>
  </si>
  <si>
    <t>Муниципальная целевая программа «Поддержка граждан в сфере ипотечного кредитования на территории городского поселения Гаврилов-Ям на 2014-2022 годы »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</si>
  <si>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 в 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</si>
  <si>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реализацию мероприятий по формированию современной городской среды в рамках МЦП "Формирование современной городской среды городского поселения Гаврилов-Ям(Закупка товаров, работ и услуг для государственных (муниципальных) нужд)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</si>
  <si>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 в рамках МП "Развитие объектов инфраструктуры  городского поселения Гаврилов-Ям(Иные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</si>
  <si>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 в рамках МАП по переселению граждан из аварийного жилищного фонда(Капитальные вложения в объекты недвижимого имущества государственной (муниципальной) собственности)</t>
  </si>
  <si>
    <t>Расходы на капитальный ремонт и ремонт дорожных объектов муниципальной собственности за счет средств поселений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</si>
  <si>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финансирование дорожного хозяйства за счет средств областного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</si>
  <si>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капитальный ремонт и ремонт дорожных объектов муниципальной собственности  за счет средств областного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</si>
  <si>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финансирование дорожного хозяйства в рамках МЦП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</si>
  <si>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организациям автомобильного транспорта на возмещение затрат по пассажирским перевозкам в рамках МП "Развитие дорожного хозяйства и  транспорта городского поселения Гаврилов-Ям"  (Иные бюджетные ассигнования)</t>
  </si>
  <si>
    <t>Расходы на профессиональное  развитие муниципальной службы в рамках МЦП "Развитие муниципальной службы в Администрации городского поселении Гаврилов-Ям" (Закупка товаров, работ и услуг для государственных (муниципальных) нужд)</t>
  </si>
  <si>
    <t>Расходы, связанные с деятельностью органов местного самоуправления  в рамках МЦП "Развитие муниципальной службы в Администрации городского поселении Гаврилов-Ям" (Закупка товаров, работ и услуг для государственных (муниципальных) нужд)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</si>
  <si>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в рамках МАП по переселению граждан из аварийного жилищного фонда (Капитальные вложения в объекты недвижимого имущества государственной (муниципальной) собственности)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</si>
  <si>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</si>
  <si>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874 1 11 05025 13 0000 120</t>
  </si>
  <si>
    <t>Создание условий для спортивно-массовой работы с населением</t>
  </si>
  <si>
    <t>13.2.03.00000</t>
  </si>
  <si>
    <t>Поддержка физкультурно-спортивных организаций</t>
  </si>
  <si>
    <t>14.3.00.00000</t>
  </si>
  <si>
    <t>14.3.01.00000</t>
  </si>
  <si>
    <t>14.3.01.15640</t>
  </si>
  <si>
    <t>14.4.01.00000</t>
  </si>
  <si>
    <t>14.4.01.15650</t>
  </si>
  <si>
    <t>14.5.01.00000</t>
  </si>
  <si>
    <t>14.5.01.15120</t>
  </si>
  <si>
    <t>14.5.01.15580</t>
  </si>
  <si>
    <t>14.6.01.00000</t>
  </si>
  <si>
    <t>14.6.01.15390</t>
  </si>
  <si>
    <t>15.1.I5.00000</t>
  </si>
  <si>
    <t>04.1.01.15370</t>
  </si>
  <si>
    <t>Расходы на финансирование дорожного хозяйства за счет средств местного бюджета</t>
  </si>
  <si>
    <t>Расходы на финансирование дорожного хозяйства за счет средств местного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</si>
  <si>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50.0.00.15310</t>
  </si>
  <si>
    <t>Муниципальная адресная программа "По переселению граждан из аварийного жилищного  фонда  городского поселения Гаврилов-Ям на 2019-2025 годы"</t>
  </si>
  <si>
    <t xml:space="preserve"> 874 1 13 02995 13 0000 130   </t>
  </si>
</sst>
</file>

<file path=xl/styles.xml><?xml version="1.0" encoding="utf-8"?>
<styleSheet xmlns="http://schemas.openxmlformats.org/spreadsheetml/2006/main">
  <numFmts count="9">
    <numFmt numFmtId="164" formatCode="0000"/>
    <numFmt numFmtId="165" formatCode="00;\-;"/>
    <numFmt numFmtId="166" formatCode="#,##0.0;[Red]\-#,##0.0;\ "/>
    <numFmt numFmtId="167" formatCode="000"/>
    <numFmt numFmtId="168" formatCode="000\.00\.00;\-;"/>
    <numFmt numFmtId="169" formatCode="000;\-;"/>
    <numFmt numFmtId="170" formatCode="#,##0.00;[Red]\-#,##0.00;\ "/>
    <numFmt numFmtId="171" formatCode="0000000"/>
    <numFmt numFmtId="172" formatCode="#,##0.00_ ;[Red]\-#,##0.00\ "/>
  </numFmts>
  <fonts count="27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8" fillId="0" borderId="0"/>
  </cellStyleXfs>
  <cellXfs count="319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right"/>
    </xf>
    <xf numFmtId="0" fontId="2" fillId="0" borderId="4" xfId="0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1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69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6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7" fontId="17" fillId="0" borderId="1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9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7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8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168" fontId="2" fillId="0" borderId="3" xfId="2" applyNumberFormat="1" applyFont="1" applyFill="1" applyBorder="1" applyAlignment="1" applyProtection="1">
      <alignment horizontal="center" wrapText="1"/>
      <protection hidden="1"/>
    </xf>
    <xf numFmtId="168" fontId="5" fillId="0" borderId="3" xfId="2" applyNumberFormat="1" applyFont="1" applyFill="1" applyBorder="1" applyAlignment="1" applyProtection="1">
      <alignment horizontal="center" wrapText="1"/>
      <protection hidden="1"/>
    </xf>
    <xf numFmtId="0" fontId="4" fillId="0" borderId="12" xfId="2" applyFont="1" applyBorder="1" applyAlignment="1">
      <alignment horizontal="center" vertical="center"/>
    </xf>
    <xf numFmtId="0" fontId="2" fillId="0" borderId="12" xfId="2" applyFont="1" applyBorder="1" applyAlignment="1">
      <alignment wrapText="1"/>
    </xf>
    <xf numFmtId="168" fontId="5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7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Border="1" applyAlignment="1">
      <alignment horizontal="center"/>
    </xf>
    <xf numFmtId="165" fontId="15" fillId="0" borderId="12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170" fontId="19" fillId="0" borderId="3" xfId="2" applyNumberFormat="1" applyFont="1" applyBorder="1" applyAlignment="1">
      <alignment horizontal="center"/>
    </xf>
    <xf numFmtId="170" fontId="15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7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1" fillId="0" borderId="3" xfId="0" applyFont="1" applyBorder="1"/>
    <xf numFmtId="168" fontId="6" fillId="0" borderId="3" xfId="2" applyNumberFormat="1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8" fontId="2" fillId="0" borderId="12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18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5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3" fillId="0" borderId="3" xfId="0" applyFont="1" applyBorder="1"/>
    <xf numFmtId="0" fontId="2" fillId="0" borderId="3" xfId="0" applyFont="1" applyBorder="1" applyAlignment="1">
      <alignment vertical="center" wrapText="1"/>
    </xf>
    <xf numFmtId="166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14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6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5" fontId="2" fillId="0" borderId="15" xfId="2" applyNumberFormat="1" applyFont="1" applyFill="1" applyBorder="1" applyAlignment="1" applyProtection="1">
      <alignment horizontal="center" wrapText="1"/>
      <protection hidden="1"/>
    </xf>
    <xf numFmtId="165" fontId="2" fillId="0" borderId="14" xfId="2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3" fillId="0" borderId="0" xfId="2" applyFont="1" applyFill="1" applyAlignment="1" applyProtection="1">
      <alignment horizontal="left"/>
      <protection hidden="1"/>
    </xf>
    <xf numFmtId="172" fontId="3" fillId="0" borderId="0" xfId="2" applyNumberFormat="1" applyFont="1" applyFill="1" applyProtection="1">
      <protection hidden="1"/>
    </xf>
    <xf numFmtId="0" fontId="6" fillId="0" borderId="3" xfId="0" applyFont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4" xfId="0" applyFont="1" applyBorder="1" applyAlignment="1">
      <alignment horizontal="left" vertical="center" wrapText="1"/>
    </xf>
    <xf numFmtId="0" fontId="2" fillId="0" borderId="12" xfId="2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7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0" fillId="0" borderId="1" xfId="0" applyBorder="1"/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0" xfId="2" applyNumberFormat="1" applyFont="1" applyFill="1" applyAlignment="1" applyProtection="1">
      <alignment horizontal="left" vertical="center"/>
      <protection hidden="1"/>
    </xf>
    <xf numFmtId="0" fontId="24" fillId="0" borderId="0" xfId="0" applyFont="1"/>
    <xf numFmtId="0" fontId="9" fillId="0" borderId="0" xfId="2" applyFont="1" applyFill="1" applyAlignment="1" applyProtection="1">
      <alignment horizontal="center" vertical="center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/>
      <protection hidden="1"/>
    </xf>
    <xf numFmtId="4" fontId="9" fillId="0" borderId="3" xfId="2" applyNumberFormat="1" applyFont="1" applyFill="1" applyBorder="1" applyAlignment="1" applyProtection="1">
      <alignment horizontal="center" vertical="center"/>
      <protection hidden="1"/>
    </xf>
    <xf numFmtId="4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Border="1" applyAlignment="1">
      <alignment horizontal="center"/>
    </xf>
    <xf numFmtId="4" fontId="9" fillId="0" borderId="11" xfId="2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Border="1" applyAlignment="1">
      <alignment horizontal="center"/>
    </xf>
    <xf numFmtId="4" fontId="2" fillId="0" borderId="3" xfId="2" applyNumberFormat="1" applyFont="1" applyBorder="1" applyAlignment="1">
      <alignment horizontal="center"/>
    </xf>
    <xf numFmtId="4" fontId="5" fillId="0" borderId="3" xfId="2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left" vertical="center" wrapText="1"/>
    </xf>
    <xf numFmtId="4" fontId="5" fillId="0" borderId="11" xfId="0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 applyProtection="1">
      <alignment vertical="top" wrapText="1"/>
      <protection hidden="1"/>
    </xf>
    <xf numFmtId="167" fontId="6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4" xfId="2" applyNumberFormat="1" applyFont="1" applyFill="1" applyBorder="1" applyAlignment="1" applyProtection="1">
      <alignment horizontal="center" wrapText="1"/>
      <protection hidden="1"/>
    </xf>
    <xf numFmtId="166" fontId="4" fillId="0" borderId="0" xfId="2" applyNumberFormat="1" applyFont="1" applyFill="1" applyBorder="1" applyAlignment="1" applyProtection="1">
      <alignment horizontal="left" vertical="center" wrapText="1"/>
      <protection hidden="1"/>
    </xf>
    <xf numFmtId="17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3" xfId="2" applyNumberFormat="1" applyFont="1" applyFill="1" applyBorder="1" applyAlignment="1" applyProtection="1">
      <alignment vertical="center" wrapText="1"/>
      <protection hidden="1"/>
    </xf>
    <xf numFmtId="165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4" xfId="2" applyNumberFormat="1" applyFont="1" applyFill="1" applyBorder="1" applyAlignment="1" applyProtection="1">
      <alignment horizontal="center" wrapText="1"/>
      <protection hidden="1"/>
    </xf>
    <xf numFmtId="4" fontId="6" fillId="0" borderId="4" xfId="2" applyNumberFormat="1" applyFont="1" applyFill="1" applyBorder="1" applyAlignment="1" applyProtection="1">
      <alignment horizontal="center" wrapText="1"/>
      <protection hidden="1"/>
    </xf>
    <xf numFmtId="0" fontId="2" fillId="0" borderId="3" xfId="0" applyFont="1" applyBorder="1" applyAlignment="1">
      <alignment horizontal="center" wrapText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4" xfId="0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/>
    <xf numFmtId="4" fontId="5" fillId="0" borderId="19" xfId="0" applyNumberFormat="1" applyFont="1" applyFill="1" applyBorder="1" applyAlignment="1">
      <alignment horizontal="center" wrapText="1"/>
    </xf>
    <xf numFmtId="0" fontId="21" fillId="0" borderId="12" xfId="0" applyFont="1" applyBorder="1"/>
    <xf numFmtId="0" fontId="2" fillId="0" borderId="12" xfId="0" applyFont="1" applyBorder="1" applyAlignment="1">
      <alignment wrapText="1"/>
    </xf>
    <xf numFmtId="168" fontId="2" fillId="0" borderId="32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2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/>
    </xf>
    <xf numFmtId="4" fontId="6" fillId="0" borderId="16" xfId="2" applyNumberFormat="1" applyFont="1" applyFill="1" applyBorder="1" applyAlignment="1" applyProtection="1">
      <alignment horizontal="center" wrapText="1"/>
      <protection hidden="1"/>
    </xf>
    <xf numFmtId="170" fontId="2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172" fontId="2" fillId="0" borderId="3" xfId="2" applyNumberFormat="1" applyFont="1" applyFill="1" applyBorder="1" applyAlignment="1" applyProtection="1">
      <alignment horizontal="center" wrapText="1"/>
      <protection hidden="1"/>
    </xf>
    <xf numFmtId="172" fontId="2" fillId="0" borderId="3" xfId="2" applyNumberFormat="1" applyFont="1" applyBorder="1" applyAlignment="1">
      <alignment horizontal="center"/>
    </xf>
    <xf numFmtId="172" fontId="2" fillId="0" borderId="14" xfId="2" applyNumberFormat="1" applyFont="1" applyFill="1" applyBorder="1" applyAlignment="1" applyProtection="1">
      <alignment horizontal="center" wrapText="1"/>
      <protection hidden="1"/>
    </xf>
    <xf numFmtId="170" fontId="15" fillId="0" borderId="4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3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2" applyNumberFormat="1" applyFont="1" applyFill="1" applyBorder="1" applyAlignment="1" applyProtection="1">
      <alignment horizontal="center" wrapText="1"/>
      <protection hidden="1"/>
    </xf>
    <xf numFmtId="169" fontId="2" fillId="0" borderId="6" xfId="2" applyNumberFormat="1" applyFont="1" applyFill="1" applyBorder="1" applyAlignment="1" applyProtection="1">
      <alignment horizontal="center" wrapText="1"/>
      <protection hidden="1"/>
    </xf>
    <xf numFmtId="165" fontId="6" fillId="0" borderId="25" xfId="2" applyNumberFormat="1" applyFont="1" applyFill="1" applyBorder="1" applyAlignment="1" applyProtection="1">
      <alignment horizontal="center" vertical="center" wrapText="1"/>
      <protection hidden="1"/>
    </xf>
    <xf numFmtId="172" fontId="0" fillId="0" borderId="0" xfId="0" applyNumberFormat="1"/>
    <xf numFmtId="170" fontId="0" fillId="0" borderId="0" xfId="0" applyNumberFormat="1"/>
    <xf numFmtId="0" fontId="5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2" applyFont="1" applyBorder="1"/>
    <xf numFmtId="0" fontId="26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2" applyFont="1" applyFill="1" applyAlignment="1" applyProtection="1">
      <alignment horizontal="right" wrapText="1"/>
      <protection hidden="1"/>
    </xf>
    <xf numFmtId="0" fontId="2" fillId="0" borderId="0" xfId="2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0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26" xfId="2" applyNumberFormat="1" applyFont="1" applyFill="1" applyBorder="1" applyAlignment="1" applyProtection="1">
      <alignment horizontal="left"/>
      <protection hidden="1"/>
    </xf>
    <xf numFmtId="0" fontId="2" fillId="0" borderId="27" xfId="2" applyNumberFormat="1" applyFont="1" applyFill="1" applyBorder="1" applyAlignment="1" applyProtection="1">
      <alignment horizontal="left"/>
      <protection hidden="1"/>
    </xf>
    <xf numFmtId="0" fontId="2" fillId="0" borderId="28" xfId="2" applyNumberFormat="1" applyFont="1" applyFill="1" applyBorder="1" applyAlignment="1" applyProtection="1">
      <alignment horizontal="left"/>
      <protection hidden="1"/>
    </xf>
    <xf numFmtId="0" fontId="3" fillId="0" borderId="0" xfId="2" applyFont="1" applyAlignment="1" applyProtection="1">
      <alignment horizont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2" applyNumberFormat="1" applyFont="1" applyFill="1" applyBorder="1" applyAlignment="1" applyProtection="1">
      <alignment horizontal="left"/>
      <protection hidden="1"/>
    </xf>
    <xf numFmtId="0" fontId="2" fillId="0" borderId="13" xfId="2" applyNumberFormat="1" applyFont="1" applyFill="1" applyBorder="1" applyAlignment="1" applyProtection="1">
      <alignment horizontal="left"/>
      <protection hidden="1"/>
    </xf>
    <xf numFmtId="0" fontId="2" fillId="0" borderId="6" xfId="2" applyNumberFormat="1" applyFont="1" applyFill="1" applyBorder="1" applyAlignment="1" applyProtection="1">
      <alignment horizontal="left"/>
      <protection hidden="1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2" applyFont="1" applyFill="1" applyAlignment="1" applyProtection="1">
      <alignment horizontal="right" vertical="center" wrapText="1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right" vertical="center"/>
      <protection hidden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view="pageBreakPreview" zoomScaleNormal="75" zoomScaleSheetLayoutView="100" workbookViewId="0">
      <pane xSplit="1" ySplit="10" topLeftCell="B32" activePane="bottomRight" state="frozen"/>
      <selection pane="topRight" activeCell="B1" sqref="B1"/>
      <selection pane="bottomLeft" activeCell="A7" sqref="A7"/>
      <selection pane="bottomRight" activeCell="C35" sqref="C35"/>
    </sheetView>
  </sheetViews>
  <sheetFormatPr defaultRowHeight="13.2"/>
  <cols>
    <col min="1" max="1" width="72" customWidth="1"/>
    <col min="2" max="2" width="27.6640625" customWidth="1"/>
    <col min="3" max="3" width="19.109375" style="1" customWidth="1"/>
    <col min="4" max="4" width="9.33203125" bestFit="1" customWidth="1"/>
  </cols>
  <sheetData>
    <row r="1" spans="1:6" ht="21.75" customHeight="1">
      <c r="B1" s="266" t="s">
        <v>249</v>
      </c>
      <c r="C1" s="266"/>
      <c r="D1" s="5"/>
    </row>
    <row r="2" spans="1:6" ht="14.25" customHeight="1">
      <c r="B2" s="266" t="s">
        <v>24</v>
      </c>
      <c r="C2" s="266"/>
      <c r="D2" s="5"/>
    </row>
    <row r="3" spans="1:6" ht="15" customHeight="1">
      <c r="A3" s="6"/>
      <c r="B3" s="266" t="s">
        <v>25</v>
      </c>
      <c r="C3" s="266"/>
      <c r="D3" s="5"/>
    </row>
    <row r="4" spans="1:6" ht="15.6">
      <c r="B4" s="266" t="s">
        <v>303</v>
      </c>
      <c r="C4" s="266"/>
      <c r="D4" s="5"/>
    </row>
    <row r="5" spans="1:6" ht="15.6">
      <c r="B5" s="23"/>
      <c r="C5" s="23"/>
      <c r="D5" s="5"/>
    </row>
    <row r="6" spans="1:6" ht="20.100000000000001" customHeight="1">
      <c r="A6" s="265" t="s">
        <v>19</v>
      </c>
      <c r="B6" s="265"/>
      <c r="C6" s="265"/>
    </row>
    <row r="7" spans="1:6" ht="20.100000000000001" customHeight="1">
      <c r="A7" s="265" t="s">
        <v>13</v>
      </c>
      <c r="B7" s="265"/>
      <c r="C7" s="265"/>
    </row>
    <row r="8" spans="1:6" ht="17.25" customHeight="1">
      <c r="A8" s="265" t="s">
        <v>304</v>
      </c>
      <c r="B8" s="265"/>
      <c r="C8" s="265"/>
      <c r="E8" s="4"/>
      <c r="F8" s="4"/>
    </row>
    <row r="9" spans="1:6" ht="10.199999999999999" customHeight="1" thickBot="1">
      <c r="B9" s="3"/>
      <c r="C9" s="7"/>
      <c r="E9" s="4"/>
      <c r="F9" s="4"/>
    </row>
    <row r="10" spans="1:6" ht="34.5" customHeight="1" thickBot="1">
      <c r="A10" s="105" t="s">
        <v>0</v>
      </c>
      <c r="B10" s="106" t="s">
        <v>11</v>
      </c>
      <c r="C10" s="107" t="s">
        <v>21</v>
      </c>
    </row>
    <row r="11" spans="1:6" ht="18.75" customHeight="1">
      <c r="A11" s="95" t="s">
        <v>1</v>
      </c>
      <c r="B11" s="17" t="s">
        <v>247</v>
      </c>
      <c r="C11" s="97">
        <f>C12</f>
        <v>28040000</v>
      </c>
    </row>
    <row r="12" spans="1:6" ht="18.75" customHeight="1">
      <c r="A12" s="152" t="s">
        <v>15</v>
      </c>
      <c r="B12" s="15" t="s">
        <v>14</v>
      </c>
      <c r="C12" s="100">
        <f>C13+C14+C15</f>
        <v>28040000</v>
      </c>
    </row>
    <row r="13" spans="1:6" ht="67.95" customHeight="1">
      <c r="A13" s="172" t="s">
        <v>123</v>
      </c>
      <c r="B13" s="16" t="s">
        <v>22</v>
      </c>
      <c r="C13" s="98">
        <v>27960000</v>
      </c>
    </row>
    <row r="14" spans="1:6" ht="108" customHeight="1">
      <c r="A14" s="179" t="s">
        <v>124</v>
      </c>
      <c r="B14" s="16" t="s">
        <v>23</v>
      </c>
      <c r="C14" s="98">
        <v>30000</v>
      </c>
    </row>
    <row r="15" spans="1:6" ht="33.75" customHeight="1">
      <c r="A15" s="128" t="s">
        <v>107</v>
      </c>
      <c r="B15" s="16" t="s">
        <v>108</v>
      </c>
      <c r="C15" s="98">
        <v>50000</v>
      </c>
    </row>
    <row r="16" spans="1:6" ht="33.75" customHeight="1">
      <c r="A16" s="95" t="s">
        <v>93</v>
      </c>
      <c r="B16" s="134" t="s">
        <v>307</v>
      </c>
      <c r="C16" s="168">
        <f>C17</f>
        <v>2385302.2199999997</v>
      </c>
    </row>
    <row r="17" spans="1:3" ht="33.75" customHeight="1">
      <c r="A17" s="83" t="s">
        <v>94</v>
      </c>
      <c r="B17" s="15" t="s">
        <v>106</v>
      </c>
      <c r="C17" s="86">
        <f>C18+C19+C20+C21</f>
        <v>2385302.2199999997</v>
      </c>
    </row>
    <row r="18" spans="1:3" ht="63" customHeight="1">
      <c r="A18" s="129" t="s">
        <v>317</v>
      </c>
      <c r="B18" s="16" t="s">
        <v>313</v>
      </c>
      <c r="C18" s="127">
        <v>864367.45</v>
      </c>
    </row>
    <row r="19" spans="1:3" ht="78.599999999999994" customHeight="1">
      <c r="A19" s="129" t="s">
        <v>318</v>
      </c>
      <c r="B19" s="16" t="s">
        <v>314</v>
      </c>
      <c r="C19" s="127">
        <v>5707.23</v>
      </c>
    </row>
    <row r="20" spans="1:3" ht="62.4" customHeight="1">
      <c r="A20" s="129" t="s">
        <v>319</v>
      </c>
      <c r="B20" s="16" t="s">
        <v>315</v>
      </c>
      <c r="C20" s="127">
        <v>1676018.79</v>
      </c>
    </row>
    <row r="21" spans="1:3" ht="62.4" customHeight="1">
      <c r="A21" s="129" t="s">
        <v>320</v>
      </c>
      <c r="B21" s="16" t="s">
        <v>316</v>
      </c>
      <c r="C21" s="127">
        <v>-160791.25</v>
      </c>
    </row>
    <row r="22" spans="1:3" ht="19.5" customHeight="1">
      <c r="A22" s="12" t="s">
        <v>2</v>
      </c>
      <c r="B22" s="18" t="s">
        <v>248</v>
      </c>
      <c r="C22" s="99">
        <f>C23+C24</f>
        <v>14731000</v>
      </c>
    </row>
    <row r="23" spans="1:3" ht="51.6" customHeight="1">
      <c r="A23" s="152" t="s">
        <v>114</v>
      </c>
      <c r="B23" s="15" t="s">
        <v>115</v>
      </c>
      <c r="C23" s="100">
        <v>4178000</v>
      </c>
    </row>
    <row r="24" spans="1:3" ht="17.25" customHeight="1">
      <c r="A24" s="152" t="s">
        <v>16</v>
      </c>
      <c r="B24" s="15" t="s">
        <v>5</v>
      </c>
      <c r="C24" s="100">
        <f>C25+C26</f>
        <v>10553000</v>
      </c>
    </row>
    <row r="25" spans="1:3" ht="31.5" customHeight="1">
      <c r="A25" s="10" t="s">
        <v>111</v>
      </c>
      <c r="B25" s="16" t="s">
        <v>112</v>
      </c>
      <c r="C25" s="98">
        <v>7598000</v>
      </c>
    </row>
    <row r="26" spans="1:3" ht="38.25" customHeight="1">
      <c r="A26" s="161" t="s">
        <v>116</v>
      </c>
      <c r="B26" s="16" t="s">
        <v>113</v>
      </c>
      <c r="C26" s="98">
        <v>2955000</v>
      </c>
    </row>
    <row r="27" spans="1:3" ht="33.75" customHeight="1">
      <c r="A27" s="12" t="s">
        <v>3</v>
      </c>
      <c r="B27" s="19" t="s">
        <v>6</v>
      </c>
      <c r="C27" s="101">
        <f>C28+C31</f>
        <v>3868000</v>
      </c>
    </row>
    <row r="28" spans="1:3" ht="82.95" customHeight="1">
      <c r="A28" s="13" t="s">
        <v>12</v>
      </c>
      <c r="B28" s="15" t="s">
        <v>8</v>
      </c>
      <c r="C28" s="100">
        <f>C29+C30</f>
        <v>1818000</v>
      </c>
    </row>
    <row r="29" spans="1:3" ht="83.4" customHeight="1">
      <c r="A29" s="14" t="s">
        <v>117</v>
      </c>
      <c r="B29" s="16" t="s">
        <v>125</v>
      </c>
      <c r="C29" s="98">
        <v>1800000</v>
      </c>
    </row>
    <row r="30" spans="1:3" ht="71.400000000000006" customHeight="1">
      <c r="A30" s="14" t="s">
        <v>452</v>
      </c>
      <c r="B30" s="16" t="s">
        <v>453</v>
      </c>
      <c r="C30" s="98">
        <v>18000</v>
      </c>
    </row>
    <row r="31" spans="1:3" ht="76.95" customHeight="1">
      <c r="A31" s="13" t="s">
        <v>298</v>
      </c>
      <c r="B31" s="15" t="s">
        <v>299</v>
      </c>
      <c r="C31" s="100">
        <f>C32</f>
        <v>2050000</v>
      </c>
    </row>
    <row r="32" spans="1:3" ht="83.4" customHeight="1">
      <c r="A32" s="14" t="s">
        <v>118</v>
      </c>
      <c r="B32" s="15" t="s">
        <v>119</v>
      </c>
      <c r="C32" s="98">
        <v>2050000</v>
      </c>
    </row>
    <row r="33" spans="1:3" ht="19.5" customHeight="1">
      <c r="A33" s="156" t="s">
        <v>126</v>
      </c>
      <c r="B33" s="157" t="s">
        <v>127</v>
      </c>
      <c r="C33" s="101">
        <f>C34</f>
        <v>910000.78</v>
      </c>
    </row>
    <row r="34" spans="1:3" ht="19.5" customHeight="1">
      <c r="A34" s="152" t="s">
        <v>321</v>
      </c>
      <c r="B34" s="15" t="s">
        <v>322</v>
      </c>
      <c r="C34" s="100">
        <f>C35</f>
        <v>910000.78</v>
      </c>
    </row>
    <row r="35" spans="1:3" ht="32.25" customHeight="1">
      <c r="A35" s="152" t="s">
        <v>277</v>
      </c>
      <c r="B35" s="234" t="s">
        <v>473</v>
      </c>
      <c r="C35" s="100">
        <v>910000.78</v>
      </c>
    </row>
    <row r="36" spans="1:3" ht="20.399999999999999" customHeight="1">
      <c r="A36" s="11" t="s">
        <v>4</v>
      </c>
      <c r="B36" s="18" t="s">
        <v>7</v>
      </c>
      <c r="C36" s="99">
        <f>C37</f>
        <v>400000</v>
      </c>
    </row>
    <row r="37" spans="1:3" ht="20.399999999999999" customHeight="1">
      <c r="A37" s="13" t="s">
        <v>323</v>
      </c>
      <c r="B37" s="15" t="s">
        <v>324</v>
      </c>
      <c r="C37" s="233">
        <f>C38</f>
        <v>400000</v>
      </c>
    </row>
    <row r="38" spans="1:3" ht="51.6" customHeight="1">
      <c r="A38" s="13" t="s">
        <v>120</v>
      </c>
      <c r="B38" s="15" t="s">
        <v>258</v>
      </c>
      <c r="C38" s="100">
        <v>400000</v>
      </c>
    </row>
    <row r="39" spans="1:3" ht="24" customHeight="1">
      <c r="A39" s="11" t="s">
        <v>278</v>
      </c>
      <c r="B39" s="173" t="s">
        <v>279</v>
      </c>
      <c r="C39" s="101">
        <f>C40</f>
        <v>5000</v>
      </c>
    </row>
    <row r="40" spans="1:3" ht="53.4" customHeight="1">
      <c r="A40" s="13" t="s">
        <v>311</v>
      </c>
      <c r="B40" s="230" t="s">
        <v>312</v>
      </c>
      <c r="C40" s="100">
        <v>5000</v>
      </c>
    </row>
    <row r="41" spans="1:3" ht="23.25" customHeight="1">
      <c r="A41" s="216" t="s">
        <v>9</v>
      </c>
      <c r="B41" s="216"/>
      <c r="C41" s="101">
        <f>C16+C11+C22+C27+C38+C33+C39</f>
        <v>50339303</v>
      </c>
    </row>
    <row r="42" spans="1:3" ht="23.25" customHeight="1">
      <c r="A42" s="21" t="s">
        <v>325</v>
      </c>
      <c r="B42" s="21" t="s">
        <v>326</v>
      </c>
      <c r="C42" s="217">
        <f>C43</f>
        <v>52458517</v>
      </c>
    </row>
    <row r="43" spans="1:3" ht="33.75" customHeight="1">
      <c r="A43" s="21" t="s">
        <v>17</v>
      </c>
      <c r="B43" s="173" t="s">
        <v>18</v>
      </c>
      <c r="C43" s="215">
        <f>C44+C47</f>
        <v>52458517</v>
      </c>
    </row>
    <row r="44" spans="1:3" ht="18.600000000000001" customHeight="1">
      <c r="A44" s="21" t="s">
        <v>267</v>
      </c>
      <c r="B44" s="173" t="s">
        <v>309</v>
      </c>
      <c r="C44" s="175">
        <f>C46</f>
        <v>11718000</v>
      </c>
    </row>
    <row r="45" spans="1:3" ht="18" customHeight="1">
      <c r="A45" s="8" t="s">
        <v>20</v>
      </c>
      <c r="B45" s="22" t="s">
        <v>308</v>
      </c>
      <c r="C45" s="102">
        <f>C46</f>
        <v>11718000</v>
      </c>
    </row>
    <row r="46" spans="1:3" ht="31.95" customHeight="1">
      <c r="A46" s="108" t="s">
        <v>121</v>
      </c>
      <c r="B46" s="132" t="s">
        <v>310</v>
      </c>
      <c r="C46" s="103">
        <v>11718000</v>
      </c>
    </row>
    <row r="47" spans="1:3" ht="31.95" customHeight="1">
      <c r="A47" s="216" t="s">
        <v>374</v>
      </c>
      <c r="B47" s="256" t="s">
        <v>375</v>
      </c>
      <c r="C47" s="175">
        <f>C48+C50+C52</f>
        <v>40740517</v>
      </c>
    </row>
    <row r="48" spans="1:3" ht="31.95" customHeight="1">
      <c r="A48" s="257" t="s">
        <v>376</v>
      </c>
      <c r="B48" s="258" t="s">
        <v>377</v>
      </c>
      <c r="C48" s="102">
        <f>C49</f>
        <v>38053241</v>
      </c>
    </row>
    <row r="49" spans="1:3" ht="70.95" customHeight="1">
      <c r="A49" s="259" t="s">
        <v>378</v>
      </c>
      <c r="B49" s="260" t="s">
        <v>379</v>
      </c>
      <c r="C49" s="103">
        <v>38053241</v>
      </c>
    </row>
    <row r="50" spans="1:3" ht="35.4" customHeight="1">
      <c r="A50" s="257" t="s">
        <v>380</v>
      </c>
      <c r="B50" s="258" t="s">
        <v>381</v>
      </c>
      <c r="C50" s="261">
        <f>C51</f>
        <v>2600476</v>
      </c>
    </row>
    <row r="51" spans="1:3" ht="34.950000000000003" customHeight="1">
      <c r="A51" s="259" t="s">
        <v>382</v>
      </c>
      <c r="B51" s="260" t="s">
        <v>383</v>
      </c>
      <c r="C51" s="103">
        <v>2600476</v>
      </c>
    </row>
    <row r="52" spans="1:3" ht="20.399999999999999" customHeight="1">
      <c r="A52" s="257" t="s">
        <v>384</v>
      </c>
      <c r="B52" s="258" t="s">
        <v>385</v>
      </c>
      <c r="C52" s="261">
        <f>C53</f>
        <v>86800</v>
      </c>
    </row>
    <row r="53" spans="1:3" ht="19.2" customHeight="1">
      <c r="A53" s="257" t="s">
        <v>386</v>
      </c>
      <c r="B53" s="258" t="s">
        <v>387</v>
      </c>
      <c r="C53" s="261">
        <f>C54</f>
        <v>86800</v>
      </c>
    </row>
    <row r="54" spans="1:3" ht="51.6" customHeight="1">
      <c r="A54" s="259" t="s">
        <v>389</v>
      </c>
      <c r="B54" s="260" t="s">
        <v>388</v>
      </c>
      <c r="C54" s="103">
        <v>86800</v>
      </c>
    </row>
    <row r="55" spans="1:3" s="2" customFormat="1" ht="30.75" customHeight="1" thickBot="1">
      <c r="A55" s="9" t="s">
        <v>10</v>
      </c>
      <c r="B55" s="20"/>
      <c r="C55" s="104">
        <f>C41+C43</f>
        <v>102797820</v>
      </c>
    </row>
  </sheetData>
  <mergeCells count="7">
    <mergeCell ref="A8:C8"/>
    <mergeCell ref="B4:C4"/>
    <mergeCell ref="B1:C1"/>
    <mergeCell ref="B3:C3"/>
    <mergeCell ref="A6:C6"/>
    <mergeCell ref="A7:C7"/>
    <mergeCell ref="B2:C2"/>
  </mergeCells>
  <phoneticPr fontId="0" type="noConversion"/>
  <pageMargins left="0.47244094488188981" right="0.31496062992125984" top="0.19685039370078741" bottom="0.19685039370078741" header="0" footer="0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0"/>
  <sheetViews>
    <sheetView topLeftCell="A4" workbookViewId="0">
      <selection activeCell="I17" sqref="I17"/>
    </sheetView>
  </sheetViews>
  <sheetFormatPr defaultRowHeight="13.2"/>
  <cols>
    <col min="1" max="2" width="28.33203125" customWidth="1"/>
    <col min="3" max="3" width="16" customWidth="1"/>
    <col min="4" max="4" width="14.6640625" customWidth="1"/>
  </cols>
  <sheetData>
    <row r="1" spans="1:4" ht="15.6">
      <c r="A1" s="191"/>
      <c r="B1" s="266" t="s">
        <v>269</v>
      </c>
      <c r="C1" s="266"/>
      <c r="D1" s="266"/>
    </row>
    <row r="2" spans="1:4" ht="15.6">
      <c r="A2" s="266" t="s">
        <v>80</v>
      </c>
      <c r="B2" s="266"/>
      <c r="C2" s="266"/>
      <c r="D2" s="266"/>
    </row>
    <row r="3" spans="1:4" ht="15.6">
      <c r="A3" s="266" t="s">
        <v>79</v>
      </c>
      <c r="B3" s="266"/>
      <c r="C3" s="266"/>
      <c r="D3" s="266"/>
    </row>
    <row r="4" spans="1:4" ht="15.6">
      <c r="A4" s="191"/>
      <c r="B4" s="266" t="s">
        <v>371</v>
      </c>
      <c r="C4" s="266"/>
      <c r="D4" s="266"/>
    </row>
    <row r="5" spans="1:4" ht="15.6">
      <c r="A5" s="40"/>
      <c r="B5" s="40"/>
      <c r="C5" s="40"/>
      <c r="D5" s="40"/>
    </row>
    <row r="6" spans="1:4" ht="18">
      <c r="A6" s="318" t="s">
        <v>58</v>
      </c>
      <c r="B6" s="318"/>
      <c r="C6" s="318"/>
      <c r="D6" s="192"/>
    </row>
    <row r="7" spans="1:4" ht="18">
      <c r="A7" s="318" t="s">
        <v>59</v>
      </c>
      <c r="B7" s="318"/>
      <c r="C7" s="318"/>
      <c r="D7" s="192"/>
    </row>
    <row r="8" spans="1:4" ht="18">
      <c r="A8" s="193" t="s">
        <v>373</v>
      </c>
      <c r="B8" s="193"/>
      <c r="C8" s="193"/>
      <c r="D8" s="192"/>
    </row>
    <row r="9" spans="1:4" ht="15.6">
      <c r="A9" s="41"/>
      <c r="B9" s="41"/>
    </row>
    <row r="10" spans="1:4" ht="15.6">
      <c r="A10" s="232" t="s">
        <v>30</v>
      </c>
      <c r="B10" s="232" t="s">
        <v>60</v>
      </c>
      <c r="C10" s="15" t="s">
        <v>280</v>
      </c>
      <c r="D10" s="15" t="s">
        <v>305</v>
      </c>
    </row>
    <row r="11" spans="1:4" ht="46.95" customHeight="1">
      <c r="A11" s="42" t="s">
        <v>61</v>
      </c>
      <c r="B11" s="43" t="s">
        <v>62</v>
      </c>
      <c r="C11" s="85">
        <f>C16-C12</f>
        <v>0</v>
      </c>
      <c r="D11" s="85">
        <f>D16-D12</f>
        <v>0</v>
      </c>
    </row>
    <row r="12" spans="1:4" ht="34.950000000000003" customHeight="1">
      <c r="A12" s="44" t="s">
        <v>63</v>
      </c>
      <c r="B12" s="45" t="s">
        <v>64</v>
      </c>
      <c r="C12" s="86">
        <f t="shared" ref="C12:D14" si="0">C13</f>
        <v>63292463</v>
      </c>
      <c r="D12" s="86">
        <f t="shared" si="0"/>
        <v>68274961</v>
      </c>
    </row>
    <row r="13" spans="1:4" ht="28.2" customHeight="1">
      <c r="A13" s="44" t="s">
        <v>65</v>
      </c>
      <c r="B13" s="147" t="s">
        <v>66</v>
      </c>
      <c r="C13" s="86">
        <f t="shared" si="0"/>
        <v>63292463</v>
      </c>
      <c r="D13" s="86">
        <f t="shared" si="0"/>
        <v>68274961</v>
      </c>
    </row>
    <row r="14" spans="1:4" ht="49.95" customHeight="1">
      <c r="A14" s="44" t="s">
        <v>67</v>
      </c>
      <c r="B14" s="147" t="s">
        <v>68</v>
      </c>
      <c r="C14" s="86">
        <f t="shared" si="0"/>
        <v>63292463</v>
      </c>
      <c r="D14" s="86">
        <f t="shared" si="0"/>
        <v>68274961</v>
      </c>
    </row>
    <row r="15" spans="1:4" ht="52.2" customHeight="1">
      <c r="A15" s="44" t="s">
        <v>69</v>
      </c>
      <c r="B15" s="147" t="s">
        <v>70</v>
      </c>
      <c r="C15" s="86">
        <v>63292463</v>
      </c>
      <c r="D15" s="86">
        <v>68274961</v>
      </c>
    </row>
    <row r="16" spans="1:4" ht="34.950000000000003" customHeight="1">
      <c r="A16" s="44" t="s">
        <v>71</v>
      </c>
      <c r="B16" s="45" t="s">
        <v>72</v>
      </c>
      <c r="C16" s="86">
        <f>C18</f>
        <v>63292463</v>
      </c>
      <c r="D16" s="86">
        <f>D18</f>
        <v>68274961</v>
      </c>
    </row>
    <row r="17" spans="1:4" ht="33" customHeight="1">
      <c r="A17" s="44" t="s">
        <v>73</v>
      </c>
      <c r="B17" s="147" t="s">
        <v>372</v>
      </c>
      <c r="C17" s="86">
        <f>C18</f>
        <v>63292463</v>
      </c>
      <c r="D17" s="86">
        <f>D18</f>
        <v>68274961</v>
      </c>
    </row>
    <row r="18" spans="1:4" ht="48.6" customHeight="1">
      <c r="A18" s="44" t="s">
        <v>74</v>
      </c>
      <c r="B18" s="147" t="s">
        <v>75</v>
      </c>
      <c r="C18" s="86">
        <f>C19</f>
        <v>63292463</v>
      </c>
      <c r="D18" s="86">
        <f>D19</f>
        <v>68274961</v>
      </c>
    </row>
    <row r="19" spans="1:4" ht="46.2" customHeight="1">
      <c r="A19" s="44" t="s">
        <v>76</v>
      </c>
      <c r="B19" s="147" t="s">
        <v>77</v>
      </c>
      <c r="C19" s="86">
        <v>63292463</v>
      </c>
      <c r="D19" s="86">
        <v>68274961</v>
      </c>
    </row>
    <row r="20" spans="1:4" ht="61.2" customHeight="1">
      <c r="A20" s="44"/>
      <c r="B20" s="45" t="s">
        <v>78</v>
      </c>
      <c r="C20" s="85">
        <f>C11</f>
        <v>0</v>
      </c>
      <c r="D20" s="85">
        <f>D11</f>
        <v>0</v>
      </c>
    </row>
  </sheetData>
  <mergeCells count="6">
    <mergeCell ref="A7:C7"/>
    <mergeCell ref="B1:D1"/>
    <mergeCell ref="A2:D2"/>
    <mergeCell ref="A3:D3"/>
    <mergeCell ref="B4:D4"/>
    <mergeCell ref="A6:C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D55"/>
  <sheetViews>
    <sheetView tabSelected="1" topLeftCell="A52" workbookViewId="0">
      <selection activeCell="F53" sqref="F53"/>
    </sheetView>
  </sheetViews>
  <sheetFormatPr defaultRowHeight="13.2"/>
  <cols>
    <col min="1" max="1" width="51.109375" customWidth="1"/>
    <col min="2" max="2" width="26.88671875" customWidth="1"/>
    <col min="3" max="3" width="17.88671875" customWidth="1"/>
    <col min="4" max="4" width="18.109375" customWidth="1"/>
  </cols>
  <sheetData>
    <row r="2" spans="1:4" ht="15.6">
      <c r="B2" s="266" t="s">
        <v>251</v>
      </c>
      <c r="C2" s="266"/>
      <c r="D2" s="266"/>
    </row>
    <row r="3" spans="1:4" ht="15.6">
      <c r="B3" s="266" t="s">
        <v>24</v>
      </c>
      <c r="C3" s="266"/>
      <c r="D3" s="266"/>
    </row>
    <row r="4" spans="1:4" ht="15.6">
      <c r="A4" s="6"/>
      <c r="B4" s="266" t="s">
        <v>25</v>
      </c>
      <c r="C4" s="266"/>
      <c r="D4" s="266"/>
    </row>
    <row r="5" spans="1:4" ht="15.6">
      <c r="B5" s="266" t="s">
        <v>303</v>
      </c>
      <c r="C5" s="266"/>
      <c r="D5" s="266"/>
    </row>
    <row r="6" spans="1:4" ht="15.6">
      <c r="B6" s="182"/>
      <c r="C6" s="182"/>
    </row>
    <row r="7" spans="1:4" ht="17.399999999999999">
      <c r="A7" s="265" t="s">
        <v>19</v>
      </c>
      <c r="B7" s="265"/>
      <c r="C7" s="265"/>
      <c r="D7" s="265"/>
    </row>
    <row r="8" spans="1:4" ht="18.600000000000001" customHeight="1">
      <c r="A8" s="267" t="s">
        <v>268</v>
      </c>
      <c r="B8" s="267"/>
      <c r="C8" s="267"/>
      <c r="D8" s="267"/>
    </row>
    <row r="9" spans="1:4" ht="17.399999999999999">
      <c r="A9" s="265" t="s">
        <v>306</v>
      </c>
      <c r="B9" s="265"/>
      <c r="C9" s="265"/>
      <c r="D9" s="265"/>
    </row>
    <row r="10" spans="1:4" ht="16.2" thickBot="1">
      <c r="B10" s="3"/>
      <c r="C10" s="7"/>
      <c r="D10" s="183"/>
    </row>
    <row r="11" spans="1:4" ht="31.8" thickBot="1">
      <c r="A11" s="105" t="s">
        <v>0</v>
      </c>
      <c r="B11" s="106" t="s">
        <v>11</v>
      </c>
      <c r="C11" s="184" t="s">
        <v>280</v>
      </c>
      <c r="D11" s="185" t="s">
        <v>305</v>
      </c>
    </row>
    <row r="12" spans="1:4" ht="15.6">
      <c r="A12" s="95" t="s">
        <v>1</v>
      </c>
      <c r="B12" s="17" t="s">
        <v>247</v>
      </c>
      <c r="C12" s="97">
        <f>C13</f>
        <v>29778000</v>
      </c>
      <c r="D12" s="97">
        <f>D13</f>
        <v>32190000</v>
      </c>
    </row>
    <row r="13" spans="1:4" ht="19.95" customHeight="1">
      <c r="A13" s="152" t="s">
        <v>15</v>
      </c>
      <c r="B13" s="15" t="s">
        <v>14</v>
      </c>
      <c r="C13" s="100">
        <f>C14+C15+C16</f>
        <v>29778000</v>
      </c>
      <c r="D13" s="100">
        <f>D14+D15+D16</f>
        <v>32190000</v>
      </c>
    </row>
    <row r="14" spans="1:4" ht="96" customHeight="1">
      <c r="A14" s="172" t="s">
        <v>123</v>
      </c>
      <c r="B14" s="16" t="s">
        <v>22</v>
      </c>
      <c r="C14" s="98">
        <v>29694000</v>
      </c>
      <c r="D14" s="213">
        <v>32090000</v>
      </c>
    </row>
    <row r="15" spans="1:4" ht="138" customHeight="1">
      <c r="A15" s="179" t="s">
        <v>124</v>
      </c>
      <c r="B15" s="16" t="s">
        <v>23</v>
      </c>
      <c r="C15" s="98">
        <v>32000</v>
      </c>
      <c r="D15" s="205">
        <v>40000</v>
      </c>
    </row>
    <row r="16" spans="1:4" ht="34.200000000000003" customHeight="1">
      <c r="A16" s="128" t="s">
        <v>107</v>
      </c>
      <c r="B16" s="16" t="s">
        <v>108</v>
      </c>
      <c r="C16" s="98">
        <v>52000</v>
      </c>
      <c r="D16" s="205">
        <v>60000</v>
      </c>
    </row>
    <row r="17" spans="1:4" ht="35.4" customHeight="1">
      <c r="A17" s="95" t="s">
        <v>93</v>
      </c>
      <c r="B17" s="134" t="s">
        <v>307</v>
      </c>
      <c r="C17" s="214">
        <f>C18</f>
        <v>2598819.16</v>
      </c>
      <c r="D17" s="214">
        <f>D18</f>
        <v>2598819.16</v>
      </c>
    </row>
    <row r="18" spans="1:4" ht="49.95" customHeight="1">
      <c r="A18" s="83" t="s">
        <v>94</v>
      </c>
      <c r="B18" s="15" t="s">
        <v>106</v>
      </c>
      <c r="C18" s="204">
        <f>C19+C20+C21+C22</f>
        <v>2598819.16</v>
      </c>
      <c r="D18" s="204">
        <f>D19+D20+D21+D22</f>
        <v>2598819.16</v>
      </c>
    </row>
    <row r="19" spans="1:4" ht="96" customHeight="1">
      <c r="A19" s="129" t="s">
        <v>317</v>
      </c>
      <c r="B19" s="16" t="s">
        <v>313</v>
      </c>
      <c r="C19" s="205">
        <v>939884.22</v>
      </c>
      <c r="D19" s="205">
        <v>939884.22</v>
      </c>
    </row>
    <row r="20" spans="1:4" ht="111" customHeight="1">
      <c r="A20" s="129" t="s">
        <v>318</v>
      </c>
      <c r="B20" s="16" t="s">
        <v>314</v>
      </c>
      <c r="C20" s="205">
        <v>6016.76</v>
      </c>
      <c r="D20" s="205">
        <v>6016.76</v>
      </c>
    </row>
    <row r="21" spans="1:4" ht="93" customHeight="1">
      <c r="A21" s="129" t="s">
        <v>319</v>
      </c>
      <c r="B21" s="16" t="s">
        <v>315</v>
      </c>
      <c r="C21" s="205">
        <v>1823118.09</v>
      </c>
      <c r="D21" s="205">
        <v>1823118.09</v>
      </c>
    </row>
    <row r="22" spans="1:4" ht="98.4" customHeight="1">
      <c r="A22" s="129" t="s">
        <v>320</v>
      </c>
      <c r="B22" s="16" t="s">
        <v>316</v>
      </c>
      <c r="C22" s="205">
        <v>-170199.91</v>
      </c>
      <c r="D22" s="205">
        <v>-170199.91</v>
      </c>
    </row>
    <row r="23" spans="1:4" ht="21.6" customHeight="1">
      <c r="A23" s="12" t="s">
        <v>2</v>
      </c>
      <c r="B23" s="18" t="s">
        <v>248</v>
      </c>
      <c r="C23" s="99">
        <f>C24+C25</f>
        <v>15260000</v>
      </c>
      <c r="D23" s="99">
        <f>D24+D25</f>
        <v>15581000</v>
      </c>
    </row>
    <row r="24" spans="1:4" ht="64.95" customHeight="1">
      <c r="A24" s="152" t="s">
        <v>114</v>
      </c>
      <c r="B24" s="15" t="s">
        <v>115</v>
      </c>
      <c r="C24" s="100">
        <v>4270000</v>
      </c>
      <c r="D24" s="204">
        <v>4372000</v>
      </c>
    </row>
    <row r="25" spans="1:4" ht="19.95" customHeight="1">
      <c r="A25" s="152" t="s">
        <v>16</v>
      </c>
      <c r="B25" s="15" t="s">
        <v>5</v>
      </c>
      <c r="C25" s="100">
        <f>C26+C27</f>
        <v>10990000</v>
      </c>
      <c r="D25" s="100">
        <f>D26+D27</f>
        <v>11209000</v>
      </c>
    </row>
    <row r="26" spans="1:4" ht="48" customHeight="1">
      <c r="A26" s="10" t="s">
        <v>111</v>
      </c>
      <c r="B26" s="16" t="s">
        <v>112</v>
      </c>
      <c r="C26" s="98">
        <v>7693000</v>
      </c>
      <c r="D26" s="205">
        <v>7623000</v>
      </c>
    </row>
    <row r="27" spans="1:4" ht="48.6" customHeight="1">
      <c r="A27" s="161" t="s">
        <v>116</v>
      </c>
      <c r="B27" s="16" t="s">
        <v>113</v>
      </c>
      <c r="C27" s="98">
        <v>3297000</v>
      </c>
      <c r="D27" s="205">
        <v>3586000</v>
      </c>
    </row>
    <row r="28" spans="1:4" ht="52.2" customHeight="1">
      <c r="A28" s="12" t="s">
        <v>3</v>
      </c>
      <c r="B28" s="19" t="s">
        <v>6</v>
      </c>
      <c r="C28" s="101">
        <f>C29+C32</f>
        <v>3868000</v>
      </c>
      <c r="D28" s="101">
        <f>D29+D32</f>
        <v>3868000</v>
      </c>
    </row>
    <row r="29" spans="1:4" ht="112.2" customHeight="1">
      <c r="A29" s="13" t="s">
        <v>12</v>
      </c>
      <c r="B29" s="15" t="s">
        <v>8</v>
      </c>
      <c r="C29" s="100">
        <f>C30+C31</f>
        <v>1818000</v>
      </c>
      <c r="D29" s="100">
        <f>D30+D31</f>
        <v>1818000</v>
      </c>
    </row>
    <row r="30" spans="1:4" ht="108.6" customHeight="1">
      <c r="A30" s="14" t="s">
        <v>117</v>
      </c>
      <c r="B30" s="16" t="s">
        <v>125</v>
      </c>
      <c r="C30" s="98">
        <v>1800000</v>
      </c>
      <c r="D30" s="98">
        <v>1800000</v>
      </c>
    </row>
    <row r="31" spans="1:4" ht="96" customHeight="1">
      <c r="A31" s="14" t="s">
        <v>452</v>
      </c>
      <c r="B31" s="16" t="s">
        <v>453</v>
      </c>
      <c r="C31" s="98">
        <v>18000</v>
      </c>
      <c r="D31" s="98">
        <v>18000</v>
      </c>
    </row>
    <row r="32" spans="1:4" ht="108.6" customHeight="1">
      <c r="A32" s="13" t="s">
        <v>298</v>
      </c>
      <c r="B32" s="15" t="s">
        <v>299</v>
      </c>
      <c r="C32" s="100">
        <f>C33</f>
        <v>2050000</v>
      </c>
      <c r="D32" s="100">
        <f>D33</f>
        <v>2050000</v>
      </c>
    </row>
    <row r="33" spans="1:4" ht="97.95" customHeight="1">
      <c r="A33" s="14" t="s">
        <v>118</v>
      </c>
      <c r="B33" s="15" t="s">
        <v>119</v>
      </c>
      <c r="C33" s="100">
        <v>2050000</v>
      </c>
      <c r="D33" s="100">
        <v>2050000</v>
      </c>
    </row>
    <row r="34" spans="1:4" ht="31.2" customHeight="1">
      <c r="A34" s="156" t="s">
        <v>126</v>
      </c>
      <c r="B34" s="157" t="s">
        <v>127</v>
      </c>
      <c r="C34" s="101">
        <f>C35</f>
        <v>740000.84</v>
      </c>
      <c r="D34" s="101">
        <f>D35</f>
        <v>160000.84</v>
      </c>
    </row>
    <row r="35" spans="1:4" ht="31.2" customHeight="1">
      <c r="A35" s="152" t="s">
        <v>321</v>
      </c>
      <c r="B35" s="15" t="s">
        <v>322</v>
      </c>
      <c r="C35" s="100">
        <f>C36</f>
        <v>740000.84</v>
      </c>
      <c r="D35" s="100">
        <f>D36</f>
        <v>160000.84</v>
      </c>
    </row>
    <row r="36" spans="1:4" ht="34.950000000000003" customHeight="1">
      <c r="A36" s="152" t="s">
        <v>277</v>
      </c>
      <c r="B36" s="15" t="s">
        <v>281</v>
      </c>
      <c r="C36" s="100">
        <v>740000.84</v>
      </c>
      <c r="D36" s="100">
        <v>160000.84</v>
      </c>
    </row>
    <row r="37" spans="1:4" ht="33.6" customHeight="1">
      <c r="A37" s="11" t="s">
        <v>4</v>
      </c>
      <c r="B37" s="19" t="s">
        <v>7</v>
      </c>
      <c r="C37" s="101">
        <f>C38</f>
        <v>400000</v>
      </c>
      <c r="D37" s="101">
        <f>D38</f>
        <v>400000</v>
      </c>
    </row>
    <row r="38" spans="1:4" ht="33.6" customHeight="1">
      <c r="A38" s="13" t="s">
        <v>323</v>
      </c>
      <c r="B38" s="15" t="s">
        <v>324</v>
      </c>
      <c r="C38" s="100">
        <f>C39</f>
        <v>400000</v>
      </c>
      <c r="D38" s="100">
        <f>D39</f>
        <v>400000</v>
      </c>
    </row>
    <row r="39" spans="1:4" ht="64.95" customHeight="1">
      <c r="A39" s="13" t="s">
        <v>120</v>
      </c>
      <c r="B39" s="15" t="s">
        <v>258</v>
      </c>
      <c r="C39" s="100">
        <v>400000</v>
      </c>
      <c r="D39" s="100">
        <v>400000</v>
      </c>
    </row>
    <row r="40" spans="1:4" ht="25.2" customHeight="1">
      <c r="A40" s="11" t="s">
        <v>278</v>
      </c>
      <c r="B40" s="19" t="s">
        <v>279</v>
      </c>
      <c r="C40" s="101">
        <f>C41</f>
        <v>0</v>
      </c>
      <c r="D40" s="101">
        <f>D41</f>
        <v>0</v>
      </c>
    </row>
    <row r="41" spans="1:4" ht="70.2" customHeight="1">
      <c r="A41" s="13" t="s">
        <v>311</v>
      </c>
      <c r="B41" s="230" t="s">
        <v>312</v>
      </c>
      <c r="C41" s="100"/>
      <c r="D41" s="100"/>
    </row>
    <row r="42" spans="1:4" ht="37.950000000000003" customHeight="1" thickBot="1">
      <c r="A42" s="218" t="s">
        <v>9</v>
      </c>
      <c r="B42" s="218"/>
      <c r="C42" s="219">
        <f>C17+C12+C23+C28+C39+C34+C40</f>
        <v>52644820</v>
      </c>
      <c r="D42" s="219">
        <f>D17+D12+D23+D28+D39+D34+D40</f>
        <v>54797820</v>
      </c>
    </row>
    <row r="43" spans="1:4" ht="37.950000000000003" customHeight="1">
      <c r="A43" s="21" t="s">
        <v>325</v>
      </c>
      <c r="B43" s="21" t="s">
        <v>326</v>
      </c>
      <c r="C43" s="235">
        <f>C44</f>
        <v>10647643</v>
      </c>
      <c r="D43" s="235">
        <f>D44</f>
        <v>13477141</v>
      </c>
    </row>
    <row r="44" spans="1:4" ht="37.950000000000003" customHeight="1">
      <c r="A44" s="21" t="s">
        <v>17</v>
      </c>
      <c r="B44" s="173" t="s">
        <v>18</v>
      </c>
      <c r="C44" s="217">
        <f>C45+C48</f>
        <v>10647643</v>
      </c>
      <c r="D44" s="217">
        <f>D45+D48</f>
        <v>13477141</v>
      </c>
    </row>
    <row r="45" spans="1:4" ht="36.6" customHeight="1">
      <c r="A45" s="216" t="s">
        <v>267</v>
      </c>
      <c r="B45" s="173" t="s">
        <v>309</v>
      </c>
      <c r="C45" s="101">
        <f t="shared" ref="C45:D46" si="0">C46</f>
        <v>0</v>
      </c>
      <c r="D45" s="101">
        <f t="shared" si="0"/>
        <v>0</v>
      </c>
    </row>
    <row r="46" spans="1:4" ht="33" customHeight="1">
      <c r="A46" s="8" t="s">
        <v>20</v>
      </c>
      <c r="B46" s="22" t="s">
        <v>308</v>
      </c>
      <c r="C46" s="100">
        <f t="shared" si="0"/>
        <v>0</v>
      </c>
      <c r="D46" s="100">
        <f t="shared" si="0"/>
        <v>0</v>
      </c>
    </row>
    <row r="47" spans="1:4" ht="33.6" customHeight="1">
      <c r="A47" s="108" t="s">
        <v>121</v>
      </c>
      <c r="B47" s="132" t="s">
        <v>310</v>
      </c>
      <c r="C47" s="98">
        <v>0</v>
      </c>
      <c r="D47" s="98">
        <v>0</v>
      </c>
    </row>
    <row r="48" spans="1:4" ht="33.6" customHeight="1">
      <c r="A48" s="216" t="s">
        <v>374</v>
      </c>
      <c r="B48" s="256" t="s">
        <v>375</v>
      </c>
      <c r="C48" s="235">
        <f>C49+C51+C53</f>
        <v>10647643</v>
      </c>
      <c r="D48" s="235">
        <f>D49+D51+D53</f>
        <v>13477141</v>
      </c>
    </row>
    <row r="49" spans="1:4" ht="81.599999999999994" customHeight="1">
      <c r="A49" s="257" t="s">
        <v>376</v>
      </c>
      <c r="B49" s="258" t="s">
        <v>377</v>
      </c>
      <c r="C49" s="100">
        <f>C50</f>
        <v>8053241</v>
      </c>
      <c r="D49" s="100">
        <f>D50</f>
        <v>8053241</v>
      </c>
    </row>
    <row r="50" spans="1:4" ht="99.6" customHeight="1">
      <c r="A50" s="259" t="s">
        <v>378</v>
      </c>
      <c r="B50" s="260" t="s">
        <v>379</v>
      </c>
      <c r="C50" s="98">
        <v>8053241</v>
      </c>
      <c r="D50" s="98">
        <v>8053241</v>
      </c>
    </row>
    <row r="51" spans="1:4" ht="113.4" customHeight="1">
      <c r="A51" s="257" t="s">
        <v>392</v>
      </c>
      <c r="B51" s="258" t="s">
        <v>393</v>
      </c>
      <c r="C51" s="98">
        <f>C52</f>
        <v>0</v>
      </c>
      <c r="D51" s="100">
        <f>D52</f>
        <v>2749046</v>
      </c>
    </row>
    <row r="52" spans="1:4" ht="112.95" customHeight="1">
      <c r="A52" s="259" t="s">
        <v>391</v>
      </c>
      <c r="B52" s="260" t="s">
        <v>390</v>
      </c>
      <c r="C52" s="98"/>
      <c r="D52" s="98">
        <v>2749046</v>
      </c>
    </row>
    <row r="53" spans="1:4" ht="33.6" customHeight="1">
      <c r="A53" s="257" t="s">
        <v>380</v>
      </c>
      <c r="B53" s="258" t="s">
        <v>381</v>
      </c>
      <c r="C53" s="100">
        <f>C54</f>
        <v>2594402</v>
      </c>
      <c r="D53" s="100">
        <f>D54</f>
        <v>2674854</v>
      </c>
    </row>
    <row r="54" spans="1:4" ht="49.95" customHeight="1">
      <c r="A54" s="259" t="s">
        <v>382</v>
      </c>
      <c r="B54" s="260" t="s">
        <v>383</v>
      </c>
      <c r="C54" s="98">
        <v>2594402</v>
      </c>
      <c r="D54" s="98">
        <v>2674854</v>
      </c>
    </row>
    <row r="55" spans="1:4" ht="30.6" customHeight="1" thickBot="1">
      <c r="A55" s="9" t="s">
        <v>10</v>
      </c>
      <c r="B55" s="20"/>
      <c r="C55" s="104">
        <f>C42+C44</f>
        <v>63292463</v>
      </c>
      <c r="D55" s="104">
        <f>D42+D44</f>
        <v>68274961</v>
      </c>
    </row>
  </sheetData>
  <mergeCells count="7">
    <mergeCell ref="B2:D2"/>
    <mergeCell ref="A9:D9"/>
    <mergeCell ref="A7:D7"/>
    <mergeCell ref="B3:D3"/>
    <mergeCell ref="B4:D4"/>
    <mergeCell ref="B5:D5"/>
    <mergeCell ref="A8:D8"/>
  </mergeCells>
  <pageMargins left="0.70866141732283472" right="0.31496062992125984" top="0.15748031496062992" bottom="0.15748031496062992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0"/>
  <sheetViews>
    <sheetView view="pageBreakPreview" topLeftCell="A139" zoomScaleNormal="100" zoomScaleSheetLayoutView="100" workbookViewId="0">
      <selection activeCell="D151" sqref="D151"/>
    </sheetView>
  </sheetViews>
  <sheetFormatPr defaultColWidth="9.109375" defaultRowHeight="13.2"/>
  <cols>
    <col min="1" max="1" width="75.33203125" style="136" customWidth="1"/>
    <col min="2" max="2" width="14.6640625" style="136" customWidth="1"/>
    <col min="3" max="3" width="11.33203125" style="136" customWidth="1"/>
    <col min="4" max="4" width="16.33203125" style="136" customWidth="1"/>
    <col min="5" max="16384" width="9.109375" style="136"/>
  </cols>
  <sheetData>
    <row r="1" spans="1:4" ht="15.6">
      <c r="B1" s="266" t="s">
        <v>250</v>
      </c>
      <c r="C1" s="266"/>
      <c r="D1" s="266"/>
    </row>
    <row r="2" spans="1:4" ht="15.6">
      <c r="B2" s="266" t="s">
        <v>24</v>
      </c>
      <c r="C2" s="266"/>
      <c r="D2" s="266"/>
    </row>
    <row r="3" spans="1:4" ht="15.6">
      <c r="B3" s="266" t="s">
        <v>25</v>
      </c>
      <c r="C3" s="266"/>
      <c r="D3" s="266"/>
    </row>
    <row r="4" spans="1:4">
      <c r="B4" s="269" t="s">
        <v>345</v>
      </c>
      <c r="C4" s="269"/>
      <c r="D4" s="269"/>
    </row>
    <row r="5" spans="1:4">
      <c r="A5" s="268" t="s">
        <v>346</v>
      </c>
      <c r="B5" s="268"/>
      <c r="C5" s="268"/>
      <c r="D5" s="268"/>
    </row>
    <row r="6" spans="1:4" ht="40.5" customHeight="1">
      <c r="A6" s="268"/>
      <c r="B6" s="268"/>
      <c r="C6" s="268"/>
      <c r="D6" s="268"/>
    </row>
    <row r="8" spans="1:4" ht="36" customHeight="1">
      <c r="A8" s="94" t="s">
        <v>60</v>
      </c>
      <c r="B8" s="124" t="s">
        <v>103</v>
      </c>
      <c r="C8" s="124" t="s">
        <v>101</v>
      </c>
      <c r="D8" s="94" t="s">
        <v>102</v>
      </c>
    </row>
    <row r="9" spans="1:4" ht="33.75" customHeight="1">
      <c r="A9" s="58" t="s">
        <v>418</v>
      </c>
      <c r="B9" s="92" t="s">
        <v>171</v>
      </c>
      <c r="C9" s="15"/>
      <c r="D9" s="203">
        <f>D10</f>
        <v>230000</v>
      </c>
    </row>
    <row r="10" spans="1:4" ht="33" customHeight="1">
      <c r="A10" s="153" t="s">
        <v>417</v>
      </c>
      <c r="B10" s="142" t="s">
        <v>173</v>
      </c>
      <c r="C10" s="15"/>
      <c r="D10" s="204">
        <f>D11+D15</f>
        <v>230000</v>
      </c>
    </row>
    <row r="11" spans="1:4" ht="34.200000000000003" customHeight="1">
      <c r="A11" s="73" t="s">
        <v>174</v>
      </c>
      <c r="B11" s="142" t="s">
        <v>172</v>
      </c>
      <c r="C11" s="15"/>
      <c r="D11" s="204">
        <f>D12</f>
        <v>108000</v>
      </c>
    </row>
    <row r="12" spans="1:4" ht="19.2" customHeight="1">
      <c r="A12" s="73" t="s">
        <v>175</v>
      </c>
      <c r="B12" s="142" t="s">
        <v>176</v>
      </c>
      <c r="C12" s="15"/>
      <c r="D12" s="204">
        <f>D13+D14</f>
        <v>108000</v>
      </c>
    </row>
    <row r="13" spans="1:4" ht="16.95" customHeight="1">
      <c r="A13" s="64" t="s">
        <v>95</v>
      </c>
      <c r="B13" s="130"/>
      <c r="C13" s="16">
        <v>200</v>
      </c>
      <c r="D13" s="205">
        <v>63000</v>
      </c>
    </row>
    <row r="14" spans="1:4" ht="16.95" customHeight="1">
      <c r="A14" s="111" t="s">
        <v>100</v>
      </c>
      <c r="B14" s="236"/>
      <c r="C14" s="16">
        <v>300</v>
      </c>
      <c r="D14" s="205">
        <v>45000</v>
      </c>
    </row>
    <row r="15" spans="1:4" ht="33" customHeight="1">
      <c r="A15" s="176" t="s">
        <v>177</v>
      </c>
      <c r="B15" s="142" t="s">
        <v>178</v>
      </c>
      <c r="C15" s="120"/>
      <c r="D15" s="206">
        <f>D16</f>
        <v>122000</v>
      </c>
    </row>
    <row r="16" spans="1:4" ht="16.2" customHeight="1">
      <c r="A16" s="73" t="s">
        <v>175</v>
      </c>
      <c r="B16" s="142" t="s">
        <v>179</v>
      </c>
      <c r="C16" s="143"/>
      <c r="D16" s="206">
        <f>D17+D18</f>
        <v>122000</v>
      </c>
    </row>
    <row r="17" spans="1:4" ht="18" customHeight="1">
      <c r="A17" s="64" t="s">
        <v>95</v>
      </c>
      <c r="B17" s="62"/>
      <c r="C17" s="143">
        <v>200</v>
      </c>
      <c r="D17" s="195">
        <v>54000</v>
      </c>
    </row>
    <row r="18" spans="1:4" ht="18" customHeight="1">
      <c r="A18" s="111" t="s">
        <v>100</v>
      </c>
      <c r="B18" s="62"/>
      <c r="C18" s="143">
        <v>300</v>
      </c>
      <c r="D18" s="195">
        <v>68000</v>
      </c>
    </row>
    <row r="19" spans="1:4" ht="32.25" customHeight="1">
      <c r="A19" s="58" t="s">
        <v>419</v>
      </c>
      <c r="B19" s="92" t="s">
        <v>282</v>
      </c>
      <c r="C19" s="143"/>
      <c r="D19" s="203">
        <f>D20</f>
        <v>100000</v>
      </c>
    </row>
    <row r="20" spans="1:4" ht="33" customHeight="1">
      <c r="A20" s="153" t="s">
        <v>420</v>
      </c>
      <c r="B20" s="62" t="s">
        <v>283</v>
      </c>
      <c r="C20" s="143"/>
      <c r="D20" s="195">
        <f>D21</f>
        <v>100000</v>
      </c>
    </row>
    <row r="21" spans="1:4" ht="35.25" customHeight="1">
      <c r="A21" s="176" t="s">
        <v>284</v>
      </c>
      <c r="B21" s="62" t="s">
        <v>285</v>
      </c>
      <c r="C21" s="143"/>
      <c r="D21" s="195">
        <f>D22</f>
        <v>100000</v>
      </c>
    </row>
    <row r="22" spans="1:4" ht="18" customHeight="1">
      <c r="A22" s="176" t="s">
        <v>175</v>
      </c>
      <c r="B22" s="62" t="s">
        <v>468</v>
      </c>
      <c r="C22" s="143"/>
      <c r="D22" s="195">
        <f>D23</f>
        <v>100000</v>
      </c>
    </row>
    <row r="23" spans="1:4" ht="33" customHeight="1">
      <c r="A23" s="220" t="s">
        <v>95</v>
      </c>
      <c r="B23" s="62"/>
      <c r="C23" s="143">
        <v>200</v>
      </c>
      <c r="D23" s="195">
        <v>100000</v>
      </c>
    </row>
    <row r="24" spans="1:4" ht="43.95" customHeight="1">
      <c r="A24" s="133" t="s">
        <v>421</v>
      </c>
      <c r="B24" s="92" t="s">
        <v>154</v>
      </c>
      <c r="C24" s="15"/>
      <c r="D24" s="203">
        <f>D29+D33+D25</f>
        <v>6437276</v>
      </c>
    </row>
    <row r="25" spans="1:4" ht="48" customHeight="1">
      <c r="A25" s="77" t="s">
        <v>472</v>
      </c>
      <c r="B25" s="93" t="s">
        <v>180</v>
      </c>
      <c r="C25" s="76"/>
      <c r="D25" s="241">
        <f>D26</f>
        <v>2500000</v>
      </c>
    </row>
    <row r="26" spans="1:4" ht="35.4" customHeight="1">
      <c r="A26" s="77" t="s">
        <v>157</v>
      </c>
      <c r="B26" s="93" t="s">
        <v>413</v>
      </c>
      <c r="C26" s="76"/>
      <c r="D26" s="241">
        <f>D27</f>
        <v>2500000</v>
      </c>
    </row>
    <row r="27" spans="1:4" ht="66.599999999999994" customHeight="1">
      <c r="A27" s="77" t="s">
        <v>407</v>
      </c>
      <c r="B27" s="93" t="s">
        <v>406</v>
      </c>
      <c r="C27" s="76"/>
      <c r="D27" s="241">
        <f>D28</f>
        <v>2500000</v>
      </c>
    </row>
    <row r="28" spans="1:4" ht="30" customHeight="1">
      <c r="A28" s="240" t="s">
        <v>342</v>
      </c>
      <c r="B28" s="130"/>
      <c r="C28" s="76">
        <v>400</v>
      </c>
      <c r="D28" s="211">
        <v>2500000</v>
      </c>
    </row>
    <row r="29" spans="1:4" ht="31.5" customHeight="1">
      <c r="A29" s="77" t="s">
        <v>438</v>
      </c>
      <c r="B29" s="93" t="s">
        <v>181</v>
      </c>
      <c r="C29" s="15"/>
      <c r="D29" s="204">
        <f>D30</f>
        <v>3450476</v>
      </c>
    </row>
    <row r="30" spans="1:4" ht="34.950000000000003" customHeight="1">
      <c r="A30" s="147" t="s">
        <v>217</v>
      </c>
      <c r="B30" s="93" t="s">
        <v>182</v>
      </c>
      <c r="C30" s="15"/>
      <c r="D30" s="204">
        <f>D31</f>
        <v>3450476</v>
      </c>
    </row>
    <row r="31" spans="1:4" ht="34.950000000000003" customHeight="1">
      <c r="A31" s="140" t="s">
        <v>301</v>
      </c>
      <c r="B31" s="142" t="s">
        <v>402</v>
      </c>
      <c r="C31" s="15"/>
      <c r="D31" s="204">
        <f>D32</f>
        <v>3450476</v>
      </c>
    </row>
    <row r="32" spans="1:4" ht="33" customHeight="1">
      <c r="A32" s="111" t="s">
        <v>100</v>
      </c>
      <c r="B32" s="130"/>
      <c r="C32" s="76">
        <v>300</v>
      </c>
      <c r="D32" s="196">
        <v>3450476</v>
      </c>
    </row>
    <row r="33" spans="1:4" ht="46.5" customHeight="1">
      <c r="A33" s="77" t="s">
        <v>439</v>
      </c>
      <c r="B33" s="93" t="s">
        <v>155</v>
      </c>
      <c r="C33" s="15"/>
      <c r="D33" s="204">
        <f>D34</f>
        <v>486800</v>
      </c>
    </row>
    <row r="34" spans="1:4" ht="46.95" customHeight="1">
      <c r="A34" s="84" t="s">
        <v>241</v>
      </c>
      <c r="B34" s="93" t="s">
        <v>156</v>
      </c>
      <c r="C34" s="15"/>
      <c r="D34" s="204">
        <f>D35+D37</f>
        <v>486800</v>
      </c>
    </row>
    <row r="35" spans="1:4" ht="37.950000000000003" customHeight="1">
      <c r="A35" s="140" t="s">
        <v>183</v>
      </c>
      <c r="B35" s="142" t="s">
        <v>403</v>
      </c>
      <c r="C35" s="15"/>
      <c r="D35" s="204">
        <f>D36</f>
        <v>400000</v>
      </c>
    </row>
    <row r="36" spans="1:4" ht="19.2" customHeight="1">
      <c r="A36" s="111" t="s">
        <v>100</v>
      </c>
      <c r="B36" s="130"/>
      <c r="C36" s="76">
        <v>300</v>
      </c>
      <c r="D36" s="211">
        <v>400000</v>
      </c>
    </row>
    <row r="37" spans="1:4" ht="34.950000000000003" customHeight="1">
      <c r="A37" s="140" t="s">
        <v>401</v>
      </c>
      <c r="B37" s="142" t="s">
        <v>404</v>
      </c>
      <c r="C37" s="76"/>
      <c r="D37" s="241">
        <f>D38</f>
        <v>86800</v>
      </c>
    </row>
    <row r="38" spans="1:4" ht="30.6" customHeight="1">
      <c r="A38" s="111" t="s">
        <v>100</v>
      </c>
      <c r="B38" s="130"/>
      <c r="C38" s="76">
        <v>300</v>
      </c>
      <c r="D38" s="211">
        <v>86800</v>
      </c>
    </row>
    <row r="39" spans="1:4" ht="32.4" customHeight="1">
      <c r="A39" s="45" t="s">
        <v>422</v>
      </c>
      <c r="B39" s="92" t="s">
        <v>408</v>
      </c>
      <c r="C39" s="76"/>
      <c r="D39" s="203">
        <f>D40</f>
        <v>400000</v>
      </c>
    </row>
    <row r="40" spans="1:4" ht="36" customHeight="1">
      <c r="A40" s="77" t="s">
        <v>423</v>
      </c>
      <c r="B40" s="93" t="s">
        <v>409</v>
      </c>
      <c r="C40" s="76"/>
      <c r="D40" s="241">
        <f>D41</f>
        <v>400000</v>
      </c>
    </row>
    <row r="41" spans="1:4" ht="22.2" customHeight="1">
      <c r="A41" s="77" t="s">
        <v>343</v>
      </c>
      <c r="B41" s="93" t="s">
        <v>410</v>
      </c>
      <c r="C41" s="76"/>
      <c r="D41" s="241">
        <f>D42</f>
        <v>400000</v>
      </c>
    </row>
    <row r="42" spans="1:4" ht="21.6" customHeight="1">
      <c r="A42" s="77" t="s">
        <v>411</v>
      </c>
      <c r="B42" s="93" t="s">
        <v>416</v>
      </c>
      <c r="C42" s="76"/>
      <c r="D42" s="241">
        <f>D43</f>
        <v>400000</v>
      </c>
    </row>
    <row r="43" spans="1:4" ht="19.95" customHeight="1">
      <c r="A43" s="220" t="s">
        <v>95</v>
      </c>
      <c r="B43" s="130"/>
      <c r="C43" s="76">
        <v>200</v>
      </c>
      <c r="D43" s="211">
        <v>400000</v>
      </c>
    </row>
    <row r="44" spans="1:4" ht="64.2" customHeight="1">
      <c r="A44" s="58" t="s">
        <v>424</v>
      </c>
      <c r="B44" s="89" t="s">
        <v>216</v>
      </c>
      <c r="C44" s="15"/>
      <c r="D44" s="203">
        <f>D45+D49</f>
        <v>750000</v>
      </c>
    </row>
    <row r="45" spans="1:4" ht="45.6" customHeight="1">
      <c r="A45" s="73" t="s">
        <v>425</v>
      </c>
      <c r="B45" s="88" t="s">
        <v>139</v>
      </c>
      <c r="C45" s="15"/>
      <c r="D45" s="204">
        <f>D46</f>
        <v>600000</v>
      </c>
    </row>
    <row r="46" spans="1:4" ht="24" customHeight="1">
      <c r="A46" s="73" t="s">
        <v>142</v>
      </c>
      <c r="B46" s="88" t="s">
        <v>143</v>
      </c>
      <c r="C46" s="15"/>
      <c r="D46" s="204">
        <f>D47</f>
        <v>600000</v>
      </c>
    </row>
    <row r="47" spans="1:4" ht="30" customHeight="1">
      <c r="A47" s="140" t="s">
        <v>141</v>
      </c>
      <c r="B47" s="158" t="s">
        <v>140</v>
      </c>
      <c r="C47" s="15"/>
      <c r="D47" s="204">
        <f>D48</f>
        <v>600000</v>
      </c>
    </row>
    <row r="48" spans="1:4" ht="17.399999999999999" customHeight="1">
      <c r="A48" s="64" t="s">
        <v>95</v>
      </c>
      <c r="B48" s="130"/>
      <c r="C48" s="16">
        <v>200</v>
      </c>
      <c r="D48" s="195">
        <v>600000</v>
      </c>
    </row>
    <row r="49" spans="1:4" ht="15.6">
      <c r="A49" s="91" t="s">
        <v>91</v>
      </c>
      <c r="B49" s="88" t="s">
        <v>163</v>
      </c>
      <c r="C49" s="15"/>
      <c r="D49" s="204">
        <f>D51</f>
        <v>150000</v>
      </c>
    </row>
    <row r="50" spans="1:4" ht="24.6" customHeight="1">
      <c r="A50" s="91" t="s">
        <v>164</v>
      </c>
      <c r="B50" s="88" t="s">
        <v>300</v>
      </c>
      <c r="C50" s="15"/>
      <c r="D50" s="204">
        <f>D51</f>
        <v>150000</v>
      </c>
    </row>
    <row r="51" spans="1:4" ht="31.2" customHeight="1">
      <c r="A51" s="91" t="s">
        <v>165</v>
      </c>
      <c r="B51" s="88" t="s">
        <v>218</v>
      </c>
      <c r="C51" s="15"/>
      <c r="D51" s="204">
        <f>D52</f>
        <v>150000</v>
      </c>
    </row>
    <row r="52" spans="1:4" ht="31.95" customHeight="1">
      <c r="A52" s="64" t="s">
        <v>95</v>
      </c>
      <c r="B52" s="131"/>
      <c r="C52" s="16">
        <v>200</v>
      </c>
      <c r="D52" s="205">
        <v>150000</v>
      </c>
    </row>
    <row r="53" spans="1:4" ht="37.950000000000003" customHeight="1">
      <c r="A53" s="58" t="s">
        <v>426</v>
      </c>
      <c r="B53" s="92" t="s">
        <v>184</v>
      </c>
      <c r="C53" s="151"/>
      <c r="D53" s="203">
        <f>D54+D63</f>
        <v>420000</v>
      </c>
    </row>
    <row r="54" spans="1:4" ht="33" customHeight="1">
      <c r="A54" s="153" t="s">
        <v>427</v>
      </c>
      <c r="B54" s="142" t="s">
        <v>186</v>
      </c>
      <c r="C54" s="151"/>
      <c r="D54" s="204">
        <f>D55+D59</f>
        <v>220000</v>
      </c>
    </row>
    <row r="55" spans="1:4" ht="29.4" customHeight="1">
      <c r="A55" s="153" t="s">
        <v>454</v>
      </c>
      <c r="B55" s="142" t="s">
        <v>185</v>
      </c>
      <c r="C55" s="151"/>
      <c r="D55" s="204">
        <f>D56</f>
        <v>125000</v>
      </c>
    </row>
    <row r="56" spans="1:4" ht="21.6" customHeight="1">
      <c r="A56" s="153" t="s">
        <v>188</v>
      </c>
      <c r="B56" s="142" t="s">
        <v>189</v>
      </c>
      <c r="C56" s="151"/>
      <c r="D56" s="204">
        <f>D57+D58</f>
        <v>125000</v>
      </c>
    </row>
    <row r="57" spans="1:4" ht="22.2" customHeight="1">
      <c r="A57" s="64" t="s">
        <v>95</v>
      </c>
      <c r="B57" s="130"/>
      <c r="C57" s="16">
        <v>200</v>
      </c>
      <c r="D57" s="205">
        <v>20000</v>
      </c>
    </row>
    <row r="58" spans="1:4" ht="21.6" customHeight="1">
      <c r="A58" s="111" t="s">
        <v>100</v>
      </c>
      <c r="B58" s="236"/>
      <c r="C58" s="16">
        <v>300</v>
      </c>
      <c r="D58" s="205">
        <v>105000</v>
      </c>
    </row>
    <row r="59" spans="1:4" ht="24" customHeight="1">
      <c r="A59" s="72" t="s">
        <v>190</v>
      </c>
      <c r="B59" s="142" t="s">
        <v>191</v>
      </c>
      <c r="C59" s="120"/>
      <c r="D59" s="206">
        <f>D60</f>
        <v>95000</v>
      </c>
    </row>
    <row r="60" spans="1:4" ht="15.6">
      <c r="A60" s="153" t="s">
        <v>188</v>
      </c>
      <c r="B60" s="142" t="s">
        <v>192</v>
      </c>
      <c r="C60" s="143"/>
      <c r="D60" s="206">
        <f>D62+D61</f>
        <v>95000</v>
      </c>
    </row>
    <row r="61" spans="1:4" ht="22.95" customHeight="1">
      <c r="A61" s="64" t="s">
        <v>95</v>
      </c>
      <c r="B61" s="142"/>
      <c r="C61" s="143">
        <v>200</v>
      </c>
      <c r="D61" s="206">
        <v>20000</v>
      </c>
    </row>
    <row r="62" spans="1:4" ht="18.600000000000001" customHeight="1">
      <c r="A62" s="111" t="s">
        <v>100</v>
      </c>
      <c r="B62" s="62"/>
      <c r="C62" s="143">
        <v>300</v>
      </c>
      <c r="D62" s="195">
        <v>75000</v>
      </c>
    </row>
    <row r="63" spans="1:4" ht="39.6" customHeight="1">
      <c r="A63" s="72" t="s">
        <v>286</v>
      </c>
      <c r="B63" s="62" t="s">
        <v>287</v>
      </c>
      <c r="C63" s="143"/>
      <c r="D63" s="195">
        <f>D64</f>
        <v>200000</v>
      </c>
    </row>
    <row r="64" spans="1:4" ht="19.2" customHeight="1">
      <c r="A64" s="264" t="s">
        <v>456</v>
      </c>
      <c r="B64" s="62" t="s">
        <v>455</v>
      </c>
      <c r="C64" s="143"/>
      <c r="D64" s="195">
        <f>D65</f>
        <v>200000</v>
      </c>
    </row>
    <row r="65" spans="1:4" ht="21" customHeight="1">
      <c r="A65" s="72" t="s">
        <v>289</v>
      </c>
      <c r="B65" s="62" t="s">
        <v>288</v>
      </c>
      <c r="C65" s="143"/>
      <c r="D65" s="195">
        <f>D66</f>
        <v>200000</v>
      </c>
    </row>
    <row r="66" spans="1:4" ht="18" customHeight="1">
      <c r="A66" s="220" t="s">
        <v>290</v>
      </c>
      <c r="B66" s="151"/>
      <c r="C66" s="143">
        <v>600</v>
      </c>
      <c r="D66" s="195">
        <v>200000</v>
      </c>
    </row>
    <row r="67" spans="1:4" ht="31.2">
      <c r="A67" s="58" t="s">
        <v>428</v>
      </c>
      <c r="B67" s="92" t="s">
        <v>158</v>
      </c>
      <c r="C67" s="15"/>
      <c r="D67" s="203">
        <f>D68+D74+D89+G93+D81+D85+D95</f>
        <v>22570000</v>
      </c>
    </row>
    <row r="68" spans="1:4" ht="42" customHeight="1">
      <c r="A68" s="153" t="s">
        <v>429</v>
      </c>
      <c r="B68" s="142" t="s">
        <v>205</v>
      </c>
      <c r="C68" s="15"/>
      <c r="D68" s="204">
        <f>D70</f>
        <v>6550000</v>
      </c>
    </row>
    <row r="69" spans="1:4" ht="31.2">
      <c r="A69" s="153" t="s">
        <v>208</v>
      </c>
      <c r="B69" s="142" t="s">
        <v>207</v>
      </c>
      <c r="C69" s="15"/>
      <c r="D69" s="204">
        <f>D70</f>
        <v>6550000</v>
      </c>
    </row>
    <row r="70" spans="1:4" ht="24.75" customHeight="1">
      <c r="A70" s="153" t="s">
        <v>109</v>
      </c>
      <c r="B70" s="142" t="s">
        <v>206</v>
      </c>
      <c r="C70" s="15"/>
      <c r="D70" s="204">
        <f>D71+D72+D73</f>
        <v>6550000</v>
      </c>
    </row>
    <row r="71" spans="1:4" ht="32.4" customHeight="1">
      <c r="A71" s="122" t="s">
        <v>96</v>
      </c>
      <c r="B71" s="92"/>
      <c r="C71" s="123">
        <v>100</v>
      </c>
      <c r="D71" s="205">
        <v>5802038</v>
      </c>
    </row>
    <row r="72" spans="1:4" ht="18.600000000000001" customHeight="1">
      <c r="A72" s="64" t="s">
        <v>95</v>
      </c>
      <c r="B72" s="92"/>
      <c r="C72" s="143">
        <v>200</v>
      </c>
      <c r="D72" s="205">
        <v>743912</v>
      </c>
    </row>
    <row r="73" spans="1:4" ht="18" customHeight="1">
      <c r="A73" s="64" t="s">
        <v>97</v>
      </c>
      <c r="B73" s="92"/>
      <c r="C73" s="123">
        <v>800</v>
      </c>
      <c r="D73" s="205">
        <v>4050</v>
      </c>
    </row>
    <row r="74" spans="1:4" ht="33.6" customHeight="1">
      <c r="A74" s="153" t="s">
        <v>430</v>
      </c>
      <c r="B74" s="142" t="s">
        <v>198</v>
      </c>
      <c r="C74" s="67"/>
      <c r="D74" s="206">
        <f>D75+D79</f>
        <v>10390000</v>
      </c>
    </row>
    <row r="75" spans="1:4" ht="31.95" customHeight="1">
      <c r="A75" s="160" t="s">
        <v>219</v>
      </c>
      <c r="B75" s="142" t="s">
        <v>199</v>
      </c>
      <c r="C75" s="67"/>
      <c r="D75" s="206">
        <f>D76</f>
        <v>4140000</v>
      </c>
    </row>
    <row r="76" spans="1:4" ht="17.399999999999999" customHeight="1">
      <c r="A76" s="152" t="s">
        <v>201</v>
      </c>
      <c r="B76" s="142" t="s">
        <v>200</v>
      </c>
      <c r="C76" s="67"/>
      <c r="D76" s="206">
        <f>D77</f>
        <v>4140000</v>
      </c>
    </row>
    <row r="77" spans="1:4" ht="17.399999999999999" customHeight="1">
      <c r="A77" s="64" t="s">
        <v>95</v>
      </c>
      <c r="B77" s="62"/>
      <c r="C77" s="65">
        <v>200</v>
      </c>
      <c r="D77" s="196">
        <v>4140000</v>
      </c>
    </row>
    <row r="78" spans="1:4" ht="33.6" customHeight="1">
      <c r="A78" s="159" t="s">
        <v>203</v>
      </c>
      <c r="B78" s="142" t="s">
        <v>202</v>
      </c>
      <c r="C78" s="143"/>
      <c r="D78" s="206">
        <f>D79</f>
        <v>6250000</v>
      </c>
    </row>
    <row r="79" spans="1:4" ht="35.4" customHeight="1">
      <c r="A79" s="140" t="s">
        <v>327</v>
      </c>
      <c r="B79" s="142" t="s">
        <v>204</v>
      </c>
      <c r="C79" s="109"/>
      <c r="D79" s="206">
        <f>D80</f>
        <v>6250000</v>
      </c>
    </row>
    <row r="80" spans="1:4" ht="17.399999999999999" customHeight="1">
      <c r="A80" s="64" t="s">
        <v>95</v>
      </c>
      <c r="B80" s="62"/>
      <c r="C80" s="143">
        <v>200</v>
      </c>
      <c r="D80" s="195">
        <v>6250000</v>
      </c>
    </row>
    <row r="81" spans="1:4" ht="17.399999999999999" customHeight="1">
      <c r="A81" s="153" t="s">
        <v>270</v>
      </c>
      <c r="B81" s="155" t="s">
        <v>457</v>
      </c>
      <c r="C81" s="144"/>
      <c r="D81" s="206">
        <f>D82</f>
        <v>1000000</v>
      </c>
    </row>
    <row r="82" spans="1:4" ht="18.600000000000001" customHeight="1">
      <c r="A82" s="153" t="s">
        <v>272</v>
      </c>
      <c r="B82" s="155" t="s">
        <v>458</v>
      </c>
      <c r="C82" s="144"/>
      <c r="D82" s="206">
        <f>D83</f>
        <v>1000000</v>
      </c>
    </row>
    <row r="83" spans="1:4" ht="17.399999999999999" customHeight="1">
      <c r="A83" s="153" t="s">
        <v>273</v>
      </c>
      <c r="B83" s="155" t="s">
        <v>459</v>
      </c>
      <c r="C83" s="144"/>
      <c r="D83" s="206">
        <f>D84</f>
        <v>1000000</v>
      </c>
    </row>
    <row r="84" spans="1:4" ht="31.2">
      <c r="A84" s="122" t="s">
        <v>95</v>
      </c>
      <c r="B84" s="62"/>
      <c r="C84" s="143">
        <v>200</v>
      </c>
      <c r="D84" s="195">
        <v>1000000</v>
      </c>
    </row>
    <row r="85" spans="1:4" ht="15.6" customHeight="1">
      <c r="A85" s="153" t="s">
        <v>292</v>
      </c>
      <c r="B85" s="62" t="s">
        <v>271</v>
      </c>
      <c r="C85" s="121"/>
      <c r="D85" s="206">
        <f>D86</f>
        <v>90000</v>
      </c>
    </row>
    <row r="86" spans="1:4" ht="31.2" customHeight="1">
      <c r="A86" s="153" t="s">
        <v>293</v>
      </c>
      <c r="B86" s="62" t="s">
        <v>460</v>
      </c>
      <c r="C86" s="121"/>
      <c r="D86" s="206">
        <f>D87</f>
        <v>90000</v>
      </c>
    </row>
    <row r="87" spans="1:4" ht="16.2" customHeight="1">
      <c r="A87" s="153" t="s">
        <v>294</v>
      </c>
      <c r="B87" s="62" t="s">
        <v>461</v>
      </c>
      <c r="C87" s="121"/>
      <c r="D87" s="206">
        <f>D88</f>
        <v>90000</v>
      </c>
    </row>
    <row r="88" spans="1:4" ht="16.2" customHeight="1">
      <c r="A88" s="122" t="s">
        <v>95</v>
      </c>
      <c r="B88" s="62"/>
      <c r="C88" s="121">
        <v>200</v>
      </c>
      <c r="D88" s="195">
        <v>90000</v>
      </c>
    </row>
    <row r="89" spans="1:4" ht="16.2" customHeight="1">
      <c r="A89" s="153" t="s">
        <v>122</v>
      </c>
      <c r="B89" s="142" t="s">
        <v>291</v>
      </c>
      <c r="C89" s="76"/>
      <c r="D89" s="206">
        <f>D91+D93</f>
        <v>1640000</v>
      </c>
    </row>
    <row r="90" spans="1:4" ht="16.2" customHeight="1">
      <c r="A90" s="73" t="s">
        <v>159</v>
      </c>
      <c r="B90" s="142" t="s">
        <v>462</v>
      </c>
      <c r="C90" s="76"/>
      <c r="D90" s="206">
        <f>D91+D93</f>
        <v>1640000</v>
      </c>
    </row>
    <row r="91" spans="1:4" ht="34.200000000000003" customHeight="1">
      <c r="A91" s="140" t="s">
        <v>160</v>
      </c>
      <c r="B91" s="154" t="s">
        <v>463</v>
      </c>
      <c r="C91" s="76"/>
      <c r="D91" s="206">
        <f>D92</f>
        <v>640000</v>
      </c>
    </row>
    <row r="92" spans="1:4" ht="20.399999999999999" customHeight="1">
      <c r="A92" s="64" t="s">
        <v>95</v>
      </c>
      <c r="B92" s="62"/>
      <c r="C92" s="143">
        <v>200</v>
      </c>
      <c r="D92" s="195">
        <v>640000</v>
      </c>
    </row>
    <row r="93" spans="1:4" ht="30" customHeight="1">
      <c r="A93" s="147" t="s">
        <v>161</v>
      </c>
      <c r="B93" s="142" t="s">
        <v>464</v>
      </c>
      <c r="C93" s="76"/>
      <c r="D93" s="206">
        <f>D94</f>
        <v>1000000</v>
      </c>
    </row>
    <row r="94" spans="1:4" ht="21" customHeight="1">
      <c r="A94" s="64" t="s">
        <v>95</v>
      </c>
      <c r="B94" s="62"/>
      <c r="C94" s="143">
        <v>200</v>
      </c>
      <c r="D94" s="195">
        <v>1000000</v>
      </c>
    </row>
    <row r="95" spans="1:4" ht="31.2" customHeight="1">
      <c r="A95" s="147" t="s">
        <v>295</v>
      </c>
      <c r="B95" s="62" t="s">
        <v>162</v>
      </c>
      <c r="C95" s="121"/>
      <c r="D95" s="206">
        <f>D97</f>
        <v>2900000</v>
      </c>
    </row>
    <row r="96" spans="1:4" ht="46.8">
      <c r="A96" s="237" t="s">
        <v>328</v>
      </c>
      <c r="B96" s="62" t="s">
        <v>465</v>
      </c>
      <c r="C96" s="121"/>
      <c r="D96" s="206">
        <f>D97</f>
        <v>2900000</v>
      </c>
    </row>
    <row r="97" spans="1:4" ht="46.8">
      <c r="A97" s="64" t="s">
        <v>329</v>
      </c>
      <c r="B97" s="62" t="s">
        <v>466</v>
      </c>
      <c r="C97" s="121"/>
      <c r="D97" s="195">
        <f>D98</f>
        <v>2900000</v>
      </c>
    </row>
    <row r="98" spans="1:4" ht="15.6">
      <c r="A98" s="64" t="s">
        <v>97</v>
      </c>
      <c r="B98" s="62"/>
      <c r="C98" s="121">
        <v>800</v>
      </c>
      <c r="D98" s="195">
        <v>2900000</v>
      </c>
    </row>
    <row r="99" spans="1:4" ht="48" customHeight="1">
      <c r="A99" s="58" t="s">
        <v>431</v>
      </c>
      <c r="B99" s="96" t="s">
        <v>148</v>
      </c>
      <c r="C99" s="60"/>
      <c r="D99" s="207">
        <f>D100+D104</f>
        <v>4910000</v>
      </c>
    </row>
    <row r="100" spans="1:4" ht="46.8">
      <c r="A100" s="153" t="s">
        <v>432</v>
      </c>
      <c r="B100" s="142" t="s">
        <v>149</v>
      </c>
      <c r="C100" s="60"/>
      <c r="D100" s="206">
        <f>D102</f>
        <v>450000</v>
      </c>
    </row>
    <row r="101" spans="1:4" ht="31.2">
      <c r="A101" s="153" t="s">
        <v>151</v>
      </c>
      <c r="B101" s="142" t="s">
        <v>467</v>
      </c>
      <c r="C101" s="60"/>
      <c r="D101" s="206">
        <f>D102</f>
        <v>450000</v>
      </c>
    </row>
    <row r="102" spans="1:4" ht="32.4" customHeight="1">
      <c r="A102" s="153" t="s">
        <v>152</v>
      </c>
      <c r="B102" s="142" t="s">
        <v>330</v>
      </c>
      <c r="C102" s="60"/>
      <c r="D102" s="206">
        <f>D103</f>
        <v>450000</v>
      </c>
    </row>
    <row r="103" spans="1:4" ht="34.950000000000003" customHeight="1">
      <c r="A103" s="64" t="s">
        <v>99</v>
      </c>
      <c r="B103" s="62"/>
      <c r="C103" s="143">
        <v>800</v>
      </c>
      <c r="D103" s="195">
        <v>450000</v>
      </c>
    </row>
    <row r="104" spans="1:4" ht="69" customHeight="1">
      <c r="A104" s="152" t="s">
        <v>433</v>
      </c>
      <c r="B104" s="142" t="s">
        <v>168</v>
      </c>
      <c r="C104" s="81"/>
      <c r="D104" s="206">
        <f>D106</f>
        <v>4460000</v>
      </c>
    </row>
    <row r="105" spans="1:4" ht="30.6" customHeight="1">
      <c r="A105" s="147" t="s">
        <v>153</v>
      </c>
      <c r="B105" s="142" t="s">
        <v>169</v>
      </c>
      <c r="C105" s="81"/>
      <c r="D105" s="206">
        <f>D106</f>
        <v>4460000</v>
      </c>
    </row>
    <row r="106" spans="1:4" ht="34.950000000000003" customHeight="1">
      <c r="A106" s="152" t="s">
        <v>110</v>
      </c>
      <c r="B106" s="142" t="s">
        <v>170</v>
      </c>
      <c r="C106" s="65"/>
      <c r="D106" s="206">
        <f>D107</f>
        <v>4460000</v>
      </c>
    </row>
    <row r="107" spans="1:4" ht="33" customHeight="1">
      <c r="A107" s="64" t="s">
        <v>99</v>
      </c>
      <c r="B107" s="62"/>
      <c r="C107" s="143">
        <v>600</v>
      </c>
      <c r="D107" s="195">
        <v>4460000</v>
      </c>
    </row>
    <row r="108" spans="1:4" ht="40.200000000000003" customHeight="1">
      <c r="A108" s="58" t="s">
        <v>434</v>
      </c>
      <c r="B108" s="92" t="s">
        <v>331</v>
      </c>
      <c r="C108" s="143"/>
      <c r="D108" s="208">
        <f>D109</f>
        <v>300000</v>
      </c>
    </row>
    <row r="109" spans="1:4" ht="31.2">
      <c r="A109" s="153" t="s">
        <v>435</v>
      </c>
      <c r="B109" s="142" t="s">
        <v>332</v>
      </c>
      <c r="C109" s="143"/>
      <c r="D109" s="206">
        <f>D110</f>
        <v>300000</v>
      </c>
    </row>
    <row r="110" spans="1:4" ht="46.8">
      <c r="A110" s="72" t="s">
        <v>333</v>
      </c>
      <c r="B110" s="142" t="s">
        <v>334</v>
      </c>
      <c r="C110" s="143"/>
      <c r="D110" s="206">
        <f>D111+D113</f>
        <v>300000</v>
      </c>
    </row>
    <row r="111" spans="1:4" ht="24.6" customHeight="1">
      <c r="A111" s="147" t="s">
        <v>335</v>
      </c>
      <c r="B111" s="142" t="s">
        <v>336</v>
      </c>
      <c r="C111" s="143"/>
      <c r="D111" s="206">
        <f>D112</f>
        <v>50000</v>
      </c>
    </row>
    <row r="112" spans="1:4" ht="20.399999999999999" customHeight="1">
      <c r="A112" s="64" t="s">
        <v>95</v>
      </c>
      <c r="B112" s="62"/>
      <c r="C112" s="143">
        <v>200</v>
      </c>
      <c r="D112" s="195">
        <v>50000</v>
      </c>
    </row>
    <row r="113" spans="1:4" ht="19.2" customHeight="1">
      <c r="A113" s="147" t="s">
        <v>337</v>
      </c>
      <c r="B113" s="142" t="s">
        <v>338</v>
      </c>
      <c r="C113" s="143"/>
      <c r="D113" s="195">
        <f>D114</f>
        <v>250000</v>
      </c>
    </row>
    <row r="114" spans="1:4" ht="26.4" customHeight="1">
      <c r="A114" s="64" t="s">
        <v>95</v>
      </c>
      <c r="B114" s="62"/>
      <c r="C114" s="143">
        <v>200</v>
      </c>
      <c r="D114" s="195">
        <v>250000</v>
      </c>
    </row>
    <row r="115" spans="1:4" ht="36.6" customHeight="1">
      <c r="A115" s="58" t="s">
        <v>436</v>
      </c>
      <c r="B115" s="92" t="s">
        <v>144</v>
      </c>
      <c r="C115" s="60"/>
      <c r="D115" s="208">
        <f>D116+D131</f>
        <v>50313241</v>
      </c>
    </row>
    <row r="116" spans="1:4" ht="37.200000000000003" customHeight="1">
      <c r="A116" s="153" t="s">
        <v>437</v>
      </c>
      <c r="B116" s="142" t="s">
        <v>193</v>
      </c>
      <c r="C116" s="67"/>
      <c r="D116" s="209">
        <f>D117+D120</f>
        <v>49963241</v>
      </c>
    </row>
    <row r="117" spans="1:4" ht="31.2">
      <c r="A117" s="73" t="s">
        <v>195</v>
      </c>
      <c r="B117" s="142" t="s">
        <v>194</v>
      </c>
      <c r="C117" s="67"/>
      <c r="D117" s="209">
        <f>D118</f>
        <v>830000</v>
      </c>
    </row>
    <row r="118" spans="1:4" ht="30" customHeight="1">
      <c r="A118" s="140" t="s">
        <v>196</v>
      </c>
      <c r="B118" s="62" t="s">
        <v>197</v>
      </c>
      <c r="C118" s="67"/>
      <c r="D118" s="212">
        <f>D119</f>
        <v>830000</v>
      </c>
    </row>
    <row r="119" spans="1:4" ht="31.2">
      <c r="A119" s="64" t="s">
        <v>95</v>
      </c>
      <c r="B119" s="62"/>
      <c r="C119" s="143">
        <v>200</v>
      </c>
      <c r="D119" s="201">
        <v>830000</v>
      </c>
    </row>
    <row r="120" spans="1:4" ht="48" customHeight="1">
      <c r="A120" s="72" t="s">
        <v>240</v>
      </c>
      <c r="B120" s="142" t="s">
        <v>209</v>
      </c>
      <c r="C120" s="143"/>
      <c r="D120" s="209">
        <f>D121+D123+D125+D127+D129</f>
        <v>49133241</v>
      </c>
    </row>
    <row r="121" spans="1:4" ht="35.4" customHeight="1">
      <c r="A121" s="72" t="s">
        <v>469</v>
      </c>
      <c r="B121" s="142" t="s">
        <v>396</v>
      </c>
      <c r="C121" s="143"/>
      <c r="D121" s="209">
        <f>D122</f>
        <v>402662</v>
      </c>
    </row>
    <row r="122" spans="1:4" ht="23.4" customHeight="1">
      <c r="A122" s="64" t="s">
        <v>95</v>
      </c>
      <c r="B122" s="142"/>
      <c r="C122" s="143">
        <v>200</v>
      </c>
      <c r="D122" s="209">
        <v>402662</v>
      </c>
    </row>
    <row r="123" spans="1:4" ht="21.6" customHeight="1">
      <c r="A123" s="72" t="s">
        <v>196</v>
      </c>
      <c r="B123" s="142" t="s">
        <v>210</v>
      </c>
      <c r="C123" s="143"/>
      <c r="D123" s="209">
        <f>D124</f>
        <v>9177338</v>
      </c>
    </row>
    <row r="124" spans="1:4" ht="22.95" customHeight="1">
      <c r="A124" s="64" t="s">
        <v>95</v>
      </c>
      <c r="B124" s="62"/>
      <c r="C124" s="143">
        <v>200</v>
      </c>
      <c r="D124" s="201">
        <v>9177338</v>
      </c>
    </row>
    <row r="125" spans="1:4" ht="31.2" customHeight="1">
      <c r="A125" s="237" t="s">
        <v>399</v>
      </c>
      <c r="B125" s="15" t="s">
        <v>400</v>
      </c>
      <c r="C125" s="143"/>
      <c r="D125" s="209">
        <f>D126</f>
        <v>1500000</v>
      </c>
    </row>
    <row r="126" spans="1:4" ht="22.95" customHeight="1">
      <c r="A126" s="64" t="s">
        <v>95</v>
      </c>
      <c r="B126" s="262"/>
      <c r="C126" s="143">
        <v>200</v>
      </c>
      <c r="D126" s="201">
        <v>1500000</v>
      </c>
    </row>
    <row r="127" spans="1:4" ht="31.2" customHeight="1">
      <c r="A127" s="72" t="s">
        <v>395</v>
      </c>
      <c r="B127" s="62" t="s">
        <v>394</v>
      </c>
      <c r="C127" s="143"/>
      <c r="D127" s="209">
        <f>D128</f>
        <v>8053241</v>
      </c>
    </row>
    <row r="128" spans="1:4" ht="22.95" customHeight="1">
      <c r="A128" s="64" t="s">
        <v>95</v>
      </c>
      <c r="B128" s="62"/>
      <c r="C128" s="143">
        <v>200</v>
      </c>
      <c r="D128" s="201">
        <v>8053241</v>
      </c>
    </row>
    <row r="129" spans="1:4" ht="28.95" customHeight="1">
      <c r="A129" s="237" t="s">
        <v>397</v>
      </c>
      <c r="B129" s="15" t="s">
        <v>398</v>
      </c>
      <c r="C129" s="143"/>
      <c r="D129" s="209">
        <f>D130</f>
        <v>30000000</v>
      </c>
    </row>
    <row r="130" spans="1:4" ht="22.95" customHeight="1">
      <c r="A130" s="64" t="s">
        <v>95</v>
      </c>
      <c r="B130" s="262"/>
      <c r="C130" s="143">
        <v>200</v>
      </c>
      <c r="D130" s="201">
        <v>30000000</v>
      </c>
    </row>
    <row r="131" spans="1:4" ht="31.2">
      <c r="A131" s="153" t="s">
        <v>92</v>
      </c>
      <c r="B131" s="142" t="s">
        <v>145</v>
      </c>
      <c r="C131" s="60"/>
      <c r="D131" s="206">
        <f>D133</f>
        <v>350000</v>
      </c>
    </row>
    <row r="132" spans="1:4" ht="22.2" customHeight="1">
      <c r="A132" s="73" t="s">
        <v>146</v>
      </c>
      <c r="B132" s="142" t="s">
        <v>166</v>
      </c>
      <c r="C132" s="60"/>
      <c r="D132" s="206">
        <f>D133</f>
        <v>350000</v>
      </c>
    </row>
    <row r="133" spans="1:4" ht="31.2">
      <c r="A133" s="141" t="s">
        <v>147</v>
      </c>
      <c r="B133" s="142" t="s">
        <v>167</v>
      </c>
      <c r="C133" s="60"/>
      <c r="D133" s="206">
        <f t="shared" ref="D133" si="0">D134</f>
        <v>350000</v>
      </c>
    </row>
    <row r="134" spans="1:4" ht="36" customHeight="1">
      <c r="A134" s="64" t="s">
        <v>99</v>
      </c>
      <c r="B134" s="62"/>
      <c r="C134" s="65">
        <v>800</v>
      </c>
      <c r="D134" s="196">
        <v>350000</v>
      </c>
    </row>
    <row r="135" spans="1:4" ht="18" customHeight="1">
      <c r="A135" s="58" t="s">
        <v>215</v>
      </c>
      <c r="B135" s="68"/>
      <c r="C135" s="143"/>
      <c r="D135" s="210">
        <f>D9+D24+D39+D44+D53+D67+D99+D108+D115+D19</f>
        <v>86430517</v>
      </c>
    </row>
    <row r="136" spans="1:4" ht="27" customHeight="1">
      <c r="A136" s="75" t="s">
        <v>89</v>
      </c>
      <c r="B136" s="92" t="s">
        <v>129</v>
      </c>
      <c r="C136" s="117"/>
      <c r="D136" s="207">
        <f>D137+D139+D141+D147+D149+D151+D154+D156+D158+D145</f>
        <v>16367303</v>
      </c>
    </row>
    <row r="137" spans="1:4" ht="15.6">
      <c r="A137" s="147" t="s">
        <v>132</v>
      </c>
      <c r="B137" s="142" t="s">
        <v>128</v>
      </c>
      <c r="C137" s="60"/>
      <c r="D137" s="206">
        <f>D138</f>
        <v>1002000</v>
      </c>
    </row>
    <row r="138" spans="1:4" ht="62.4">
      <c r="A138" s="180" t="s">
        <v>96</v>
      </c>
      <c r="B138" s="55"/>
      <c r="C138" s="143">
        <v>100</v>
      </c>
      <c r="D138" s="195">
        <v>1002000</v>
      </c>
    </row>
    <row r="139" spans="1:4" ht="31.2">
      <c r="A139" s="140" t="s">
        <v>296</v>
      </c>
      <c r="B139" s="142" t="s">
        <v>130</v>
      </c>
      <c r="C139" s="67"/>
      <c r="D139" s="206">
        <f>D140</f>
        <v>224000</v>
      </c>
    </row>
    <row r="140" spans="1:4" ht="46.8">
      <c r="A140" s="64" t="s">
        <v>276</v>
      </c>
      <c r="B140" s="68"/>
      <c r="C140" s="123">
        <v>100</v>
      </c>
      <c r="D140" s="195">
        <v>224000</v>
      </c>
    </row>
    <row r="141" spans="1:4" ht="15.6">
      <c r="A141" s="147" t="s">
        <v>133</v>
      </c>
      <c r="B141" s="142" t="s">
        <v>134</v>
      </c>
      <c r="C141" s="67">
        <v>0</v>
      </c>
      <c r="D141" s="206">
        <f>D142+D143+D144</f>
        <v>9679000</v>
      </c>
    </row>
    <row r="142" spans="1:4" ht="50.4" customHeight="1">
      <c r="A142" s="64" t="s">
        <v>96</v>
      </c>
      <c r="B142" s="68"/>
      <c r="C142" s="143">
        <v>100</v>
      </c>
      <c r="D142" s="195">
        <v>7548000</v>
      </c>
    </row>
    <row r="143" spans="1:4" ht="23.4" customHeight="1">
      <c r="A143" s="64" t="s">
        <v>95</v>
      </c>
      <c r="B143" s="62"/>
      <c r="C143" s="143">
        <v>200</v>
      </c>
      <c r="D143" s="195">
        <v>2071000</v>
      </c>
    </row>
    <row r="144" spans="1:4" ht="15.6">
      <c r="A144" s="64" t="s">
        <v>97</v>
      </c>
      <c r="B144" s="130"/>
      <c r="C144" s="16">
        <v>800</v>
      </c>
      <c r="D144" s="205">
        <v>60000</v>
      </c>
    </row>
    <row r="145" spans="1:4" ht="15.6">
      <c r="A145" s="159" t="s">
        <v>243</v>
      </c>
      <c r="B145" s="142" t="s">
        <v>245</v>
      </c>
      <c r="C145" s="15"/>
      <c r="D145" s="204">
        <f>D146</f>
        <v>210000</v>
      </c>
    </row>
    <row r="146" spans="1:4" ht="15.6">
      <c r="A146" s="139" t="s">
        <v>98</v>
      </c>
      <c r="B146" s="62"/>
      <c r="C146" s="65">
        <v>500</v>
      </c>
      <c r="D146" s="205">
        <v>210000</v>
      </c>
    </row>
    <row r="147" spans="1:4" ht="31.2">
      <c r="A147" s="152" t="s">
        <v>90</v>
      </c>
      <c r="B147" s="110" t="s">
        <v>131</v>
      </c>
      <c r="C147" s="67"/>
      <c r="D147" s="206">
        <f>D148</f>
        <v>350000</v>
      </c>
    </row>
    <row r="148" spans="1:4" ht="15.6">
      <c r="A148" s="10" t="s">
        <v>97</v>
      </c>
      <c r="B148" s="16"/>
      <c r="C148" s="65">
        <v>800</v>
      </c>
      <c r="D148" s="196">
        <v>350000</v>
      </c>
    </row>
    <row r="149" spans="1:4" ht="15.6">
      <c r="A149" s="147" t="s">
        <v>135</v>
      </c>
      <c r="B149" s="15" t="s">
        <v>136</v>
      </c>
      <c r="C149" s="109"/>
      <c r="D149" s="206">
        <f>D150</f>
        <v>220000</v>
      </c>
    </row>
    <row r="150" spans="1:4" ht="31.2">
      <c r="A150" s="64" t="s">
        <v>95</v>
      </c>
      <c r="B150" s="62"/>
      <c r="C150" s="143">
        <v>200</v>
      </c>
      <c r="D150" s="195">
        <v>220000</v>
      </c>
    </row>
    <row r="151" spans="1:4" ht="15.6">
      <c r="A151" s="145" t="s">
        <v>211</v>
      </c>
      <c r="B151" s="15" t="s">
        <v>137</v>
      </c>
      <c r="C151" s="109"/>
      <c r="D151" s="206">
        <f>D152+D153</f>
        <v>2112803</v>
      </c>
    </row>
    <row r="152" spans="1:4" ht="19.2" customHeight="1">
      <c r="A152" s="64" t="s">
        <v>95</v>
      </c>
      <c r="B152" s="62"/>
      <c r="C152" s="143">
        <v>200</v>
      </c>
      <c r="D152" s="195">
        <v>2092803</v>
      </c>
    </row>
    <row r="153" spans="1:4" ht="15.6">
      <c r="A153" s="64" t="s">
        <v>100</v>
      </c>
      <c r="B153" s="238"/>
      <c r="C153" s="228">
        <v>300</v>
      </c>
      <c r="D153" s="229">
        <v>20000</v>
      </c>
    </row>
    <row r="154" spans="1:4" ht="15.6">
      <c r="A154" s="140" t="s">
        <v>212</v>
      </c>
      <c r="B154" s="158" t="s">
        <v>138</v>
      </c>
      <c r="C154" s="221"/>
      <c r="D154" s="222">
        <f>D155</f>
        <v>2299500</v>
      </c>
    </row>
    <row r="155" spans="1:4" ht="15.6">
      <c r="A155" s="139" t="s">
        <v>98</v>
      </c>
      <c r="B155" s="62"/>
      <c r="C155" s="65">
        <v>500</v>
      </c>
      <c r="D155" s="196">
        <v>2299500</v>
      </c>
    </row>
    <row r="156" spans="1:4" ht="15.6">
      <c r="A156" s="167" t="s">
        <v>340</v>
      </c>
      <c r="B156" s="15" t="s">
        <v>341</v>
      </c>
      <c r="C156" s="65"/>
      <c r="D156" s="239">
        <f>D157</f>
        <v>50000</v>
      </c>
    </row>
    <row r="157" spans="1:4" ht="19.2" customHeight="1">
      <c r="A157" s="64" t="s">
        <v>95</v>
      </c>
      <c r="B157" s="62"/>
      <c r="C157" s="143">
        <v>200</v>
      </c>
      <c r="D157" s="196">
        <v>50000</v>
      </c>
    </row>
    <row r="158" spans="1:4" ht="31.2">
      <c r="A158" s="145" t="s">
        <v>213</v>
      </c>
      <c r="B158" s="142" t="s">
        <v>471</v>
      </c>
      <c r="C158" s="67"/>
      <c r="D158" s="206">
        <f t="shared" ref="D158" si="1">D159</f>
        <v>220000</v>
      </c>
    </row>
    <row r="159" spans="1:4" ht="15.6">
      <c r="A159" s="64" t="s">
        <v>100</v>
      </c>
      <c r="B159" s="68"/>
      <c r="C159" s="65">
        <v>300</v>
      </c>
      <c r="D159" s="196">
        <v>220000</v>
      </c>
    </row>
    <row r="160" spans="1:4" ht="18">
      <c r="A160" s="125" t="s">
        <v>104</v>
      </c>
      <c r="B160" s="151"/>
      <c r="C160" s="151"/>
      <c r="D160" s="204">
        <f>D135+D136</f>
        <v>102797820</v>
      </c>
    </row>
  </sheetData>
  <mergeCells count="5">
    <mergeCell ref="A5:D6"/>
    <mergeCell ref="B1:D1"/>
    <mergeCell ref="B2:D2"/>
    <mergeCell ref="B3:D3"/>
    <mergeCell ref="B4:D4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3"/>
  <sheetViews>
    <sheetView topLeftCell="A115" workbookViewId="0">
      <selection activeCell="D124" sqref="D124"/>
    </sheetView>
  </sheetViews>
  <sheetFormatPr defaultRowHeight="13.2"/>
  <cols>
    <col min="1" max="1" width="61.44140625" customWidth="1"/>
    <col min="2" max="2" width="14.88671875" customWidth="1"/>
    <col min="3" max="3" width="6.33203125" customWidth="1"/>
    <col min="4" max="4" width="17.44140625" customWidth="1"/>
    <col min="5" max="5" width="14.6640625" customWidth="1"/>
  </cols>
  <sheetData>
    <row r="1" spans="1:5" ht="15.6">
      <c r="A1" s="136"/>
      <c r="B1" s="266" t="s">
        <v>253</v>
      </c>
      <c r="C1" s="266"/>
      <c r="D1" s="266"/>
      <c r="E1" s="266"/>
    </row>
    <row r="2" spans="1:5" ht="15.6">
      <c r="A2" s="136"/>
      <c r="B2" s="266" t="s">
        <v>24</v>
      </c>
      <c r="C2" s="266"/>
      <c r="D2" s="266"/>
      <c r="E2" s="266"/>
    </row>
    <row r="3" spans="1:5" ht="15.6">
      <c r="A3" s="136"/>
      <c r="B3" s="266" t="s">
        <v>25</v>
      </c>
      <c r="C3" s="266"/>
      <c r="D3" s="266"/>
      <c r="E3" s="266"/>
    </row>
    <row r="4" spans="1:5">
      <c r="A4" s="136"/>
      <c r="B4" s="269" t="s">
        <v>345</v>
      </c>
      <c r="C4" s="269"/>
      <c r="D4" s="269"/>
      <c r="E4" s="269"/>
    </row>
    <row r="5" spans="1:5" ht="13.2" customHeight="1">
      <c r="A5" s="268" t="s">
        <v>297</v>
      </c>
      <c r="B5" s="268"/>
      <c r="C5" s="268"/>
      <c r="D5" s="268"/>
      <c r="E5" s="268"/>
    </row>
    <row r="6" spans="1:5" ht="57" customHeight="1">
      <c r="A6" s="268"/>
      <c r="B6" s="268"/>
      <c r="C6" s="268"/>
      <c r="D6" s="268"/>
      <c r="E6" s="268"/>
    </row>
    <row r="7" spans="1:5">
      <c r="A7" s="136"/>
      <c r="B7" s="136"/>
      <c r="C7" s="136"/>
      <c r="D7" s="136"/>
    </row>
    <row r="8" spans="1:5" ht="46.8">
      <c r="A8" s="94" t="s">
        <v>60</v>
      </c>
      <c r="B8" s="124" t="s">
        <v>103</v>
      </c>
      <c r="C8" s="124" t="s">
        <v>101</v>
      </c>
      <c r="D8" s="94" t="s">
        <v>280</v>
      </c>
      <c r="E8" s="94" t="s">
        <v>305</v>
      </c>
    </row>
    <row r="9" spans="1:5" ht="37.200000000000003" customHeight="1">
      <c r="A9" s="58" t="s">
        <v>418</v>
      </c>
      <c r="B9" s="92" t="s">
        <v>171</v>
      </c>
      <c r="C9" s="15"/>
      <c r="D9" s="203">
        <f>D10</f>
        <v>230000</v>
      </c>
      <c r="E9" s="203">
        <f>E10</f>
        <v>230000</v>
      </c>
    </row>
    <row r="10" spans="1:5" ht="33.6" customHeight="1">
      <c r="A10" s="153" t="s">
        <v>417</v>
      </c>
      <c r="B10" s="142" t="s">
        <v>173</v>
      </c>
      <c r="C10" s="15"/>
      <c r="D10" s="204">
        <f>D11+D15</f>
        <v>230000</v>
      </c>
      <c r="E10" s="204">
        <f>E11+E15</f>
        <v>230000</v>
      </c>
    </row>
    <row r="11" spans="1:5" ht="33" customHeight="1">
      <c r="A11" s="73" t="s">
        <v>174</v>
      </c>
      <c r="B11" s="142" t="s">
        <v>172</v>
      </c>
      <c r="C11" s="15"/>
      <c r="D11" s="204">
        <f>D12</f>
        <v>108000</v>
      </c>
      <c r="E11" s="204">
        <f>E12</f>
        <v>108000</v>
      </c>
    </row>
    <row r="12" spans="1:5" ht="19.2" customHeight="1">
      <c r="A12" s="73" t="s">
        <v>175</v>
      </c>
      <c r="B12" s="142" t="s">
        <v>176</v>
      </c>
      <c r="C12" s="15"/>
      <c r="D12" s="204">
        <f>D13+D14</f>
        <v>108000</v>
      </c>
      <c r="E12" s="204">
        <f>E13+E14</f>
        <v>108000</v>
      </c>
    </row>
    <row r="13" spans="1:5" ht="32.4" customHeight="1">
      <c r="A13" s="64" t="s">
        <v>95</v>
      </c>
      <c r="B13" s="130"/>
      <c r="C13" s="16">
        <v>200</v>
      </c>
      <c r="D13" s="205">
        <v>63000</v>
      </c>
      <c r="E13" s="205">
        <v>63000</v>
      </c>
    </row>
    <row r="14" spans="1:5" ht="34.950000000000003" customHeight="1">
      <c r="A14" s="111" t="s">
        <v>100</v>
      </c>
      <c r="B14" s="236"/>
      <c r="C14" s="16">
        <v>300</v>
      </c>
      <c r="D14" s="205">
        <v>45000</v>
      </c>
      <c r="E14" s="205">
        <v>45000</v>
      </c>
    </row>
    <row r="15" spans="1:5" ht="19.2" customHeight="1">
      <c r="A15" s="176" t="s">
        <v>177</v>
      </c>
      <c r="B15" s="142" t="s">
        <v>178</v>
      </c>
      <c r="C15" s="120"/>
      <c r="D15" s="206">
        <f>D16</f>
        <v>122000</v>
      </c>
      <c r="E15" s="206">
        <f>E16</f>
        <v>122000</v>
      </c>
    </row>
    <row r="16" spans="1:5" ht="34.200000000000003" customHeight="1">
      <c r="A16" s="73" t="s">
        <v>175</v>
      </c>
      <c r="B16" s="142" t="s">
        <v>179</v>
      </c>
      <c r="C16" s="143"/>
      <c r="D16" s="206">
        <f>D17+D18</f>
        <v>122000</v>
      </c>
      <c r="E16" s="206">
        <f>E17+E18</f>
        <v>122000</v>
      </c>
    </row>
    <row r="17" spans="1:5" ht="36.6" customHeight="1">
      <c r="A17" s="64" t="s">
        <v>95</v>
      </c>
      <c r="B17" s="62"/>
      <c r="C17" s="143">
        <v>200</v>
      </c>
      <c r="D17" s="195">
        <v>54000</v>
      </c>
      <c r="E17" s="195">
        <v>54000</v>
      </c>
    </row>
    <row r="18" spans="1:5" ht="39" customHeight="1">
      <c r="A18" s="111" t="s">
        <v>100</v>
      </c>
      <c r="B18" s="62"/>
      <c r="C18" s="143">
        <v>300</v>
      </c>
      <c r="D18" s="195">
        <v>68000</v>
      </c>
      <c r="E18" s="195">
        <v>68000</v>
      </c>
    </row>
    <row r="19" spans="1:5" ht="33" customHeight="1">
      <c r="A19" s="58" t="s">
        <v>419</v>
      </c>
      <c r="B19" s="92" t="s">
        <v>282</v>
      </c>
      <c r="C19" s="143"/>
      <c r="D19" s="203">
        <f t="shared" ref="D19:E22" si="0">D20</f>
        <v>100000</v>
      </c>
      <c r="E19" s="203">
        <f t="shared" si="0"/>
        <v>100000</v>
      </c>
    </row>
    <row r="20" spans="1:5" ht="40.200000000000003" customHeight="1">
      <c r="A20" s="153" t="s">
        <v>420</v>
      </c>
      <c r="B20" s="62" t="s">
        <v>283</v>
      </c>
      <c r="C20" s="143"/>
      <c r="D20" s="206">
        <f t="shared" si="0"/>
        <v>100000</v>
      </c>
      <c r="E20" s="206">
        <f t="shared" si="0"/>
        <v>100000</v>
      </c>
    </row>
    <row r="21" spans="1:5" ht="31.95" customHeight="1">
      <c r="A21" s="176" t="s">
        <v>284</v>
      </c>
      <c r="B21" s="62" t="s">
        <v>285</v>
      </c>
      <c r="C21" s="143"/>
      <c r="D21" s="206">
        <f t="shared" si="0"/>
        <v>100000</v>
      </c>
      <c r="E21" s="206">
        <f t="shared" si="0"/>
        <v>100000</v>
      </c>
    </row>
    <row r="22" spans="1:5" ht="27" customHeight="1">
      <c r="A22" s="176" t="s">
        <v>175</v>
      </c>
      <c r="B22" s="62" t="s">
        <v>468</v>
      </c>
      <c r="C22" s="143"/>
      <c r="D22" s="206">
        <f t="shared" si="0"/>
        <v>100000</v>
      </c>
      <c r="E22" s="206">
        <f t="shared" si="0"/>
        <v>100000</v>
      </c>
    </row>
    <row r="23" spans="1:5" ht="33" customHeight="1">
      <c r="A23" s="220" t="s">
        <v>95</v>
      </c>
      <c r="B23" s="62"/>
      <c r="C23" s="143">
        <v>200</v>
      </c>
      <c r="D23" s="195">
        <v>100000</v>
      </c>
      <c r="E23" s="205">
        <v>100000</v>
      </c>
    </row>
    <row r="24" spans="1:5" ht="48.75" customHeight="1">
      <c r="A24" s="133" t="s">
        <v>421</v>
      </c>
      <c r="B24" s="92" t="s">
        <v>154</v>
      </c>
      <c r="C24" s="15"/>
      <c r="D24" s="203">
        <f>D31+D35+D25</f>
        <v>6094402</v>
      </c>
      <c r="E24" s="203">
        <f>E31+E35+E25</f>
        <v>8923900</v>
      </c>
    </row>
    <row r="25" spans="1:5" ht="52.2" customHeight="1">
      <c r="A25" s="77" t="s">
        <v>472</v>
      </c>
      <c r="B25" s="93" t="s">
        <v>180</v>
      </c>
      <c r="C25" s="76"/>
      <c r="D25" s="241">
        <f t="shared" ref="D25:E27" si="1">D26</f>
        <v>2500000</v>
      </c>
      <c r="E25" s="241">
        <f t="shared" si="1"/>
        <v>5249046</v>
      </c>
    </row>
    <row r="26" spans="1:5" ht="33" customHeight="1">
      <c r="A26" s="77" t="s">
        <v>157</v>
      </c>
      <c r="B26" s="93" t="s">
        <v>413</v>
      </c>
      <c r="C26" s="76"/>
      <c r="D26" s="241">
        <f>D27+D29</f>
        <v>2500000</v>
      </c>
      <c r="E26" s="241">
        <f>E27+E29</f>
        <v>5249046</v>
      </c>
    </row>
    <row r="27" spans="1:5" ht="78" customHeight="1">
      <c r="A27" s="77" t="s">
        <v>407</v>
      </c>
      <c r="B27" s="93" t="s">
        <v>406</v>
      </c>
      <c r="C27" s="76"/>
      <c r="D27" s="241">
        <f t="shared" si="1"/>
        <v>2500000</v>
      </c>
      <c r="E27" s="241">
        <f t="shared" si="1"/>
        <v>2500000</v>
      </c>
    </row>
    <row r="28" spans="1:5" ht="33.6" customHeight="1">
      <c r="A28" s="240" t="s">
        <v>342</v>
      </c>
      <c r="B28" s="130"/>
      <c r="C28" s="76">
        <v>400</v>
      </c>
      <c r="D28" s="211">
        <v>2500000</v>
      </c>
      <c r="E28" s="211">
        <v>2500000</v>
      </c>
    </row>
    <row r="29" spans="1:5" ht="78" customHeight="1">
      <c r="A29" s="77" t="s">
        <v>412</v>
      </c>
      <c r="B29" s="93" t="s">
        <v>405</v>
      </c>
      <c r="C29" s="76"/>
      <c r="D29" s="241">
        <f>D30</f>
        <v>0</v>
      </c>
      <c r="E29" s="241">
        <f>E30</f>
        <v>2749046</v>
      </c>
    </row>
    <row r="30" spans="1:5" ht="33.6" customHeight="1">
      <c r="A30" s="240" t="s">
        <v>342</v>
      </c>
      <c r="B30" s="130"/>
      <c r="C30" s="76">
        <v>400</v>
      </c>
      <c r="D30" s="211"/>
      <c r="E30" s="211">
        <v>2749046</v>
      </c>
    </row>
    <row r="31" spans="1:5" ht="48.75" customHeight="1">
      <c r="A31" s="77" t="s">
        <v>438</v>
      </c>
      <c r="B31" s="93" t="s">
        <v>181</v>
      </c>
      <c r="C31" s="15"/>
      <c r="D31" s="204">
        <f t="shared" ref="D31:E33" si="2">D32</f>
        <v>3594402</v>
      </c>
      <c r="E31" s="204">
        <f t="shared" si="2"/>
        <v>3674854</v>
      </c>
    </row>
    <row r="32" spans="1:5" ht="31.95" customHeight="1">
      <c r="A32" s="147" t="s">
        <v>217</v>
      </c>
      <c r="B32" s="93" t="s">
        <v>182</v>
      </c>
      <c r="C32" s="15"/>
      <c r="D32" s="204">
        <f t="shared" si="2"/>
        <v>3594402</v>
      </c>
      <c r="E32" s="204">
        <f t="shared" si="2"/>
        <v>3674854</v>
      </c>
    </row>
    <row r="33" spans="1:5" ht="36" customHeight="1">
      <c r="A33" s="140" t="s">
        <v>301</v>
      </c>
      <c r="B33" s="142" t="s">
        <v>402</v>
      </c>
      <c r="C33" s="15"/>
      <c r="D33" s="204">
        <f t="shared" si="2"/>
        <v>3594402</v>
      </c>
      <c r="E33" s="204">
        <f t="shared" si="2"/>
        <v>3674854</v>
      </c>
    </row>
    <row r="34" spans="1:5" ht="30" customHeight="1">
      <c r="A34" s="111" t="s">
        <v>100</v>
      </c>
      <c r="B34" s="130"/>
      <c r="C34" s="76">
        <v>300</v>
      </c>
      <c r="D34" s="196">
        <v>3594402</v>
      </c>
      <c r="E34" s="196">
        <v>3674854</v>
      </c>
    </row>
    <row r="35" spans="1:5" ht="48.6" customHeight="1">
      <c r="A35" s="77" t="s">
        <v>439</v>
      </c>
      <c r="B35" s="93" t="s">
        <v>155</v>
      </c>
      <c r="C35" s="15"/>
      <c r="D35" s="204">
        <f t="shared" ref="D35:E37" si="3">D36</f>
        <v>0</v>
      </c>
      <c r="E35" s="204">
        <f t="shared" si="3"/>
        <v>0</v>
      </c>
    </row>
    <row r="36" spans="1:5" ht="60.6" customHeight="1">
      <c r="A36" s="84" t="s">
        <v>241</v>
      </c>
      <c r="B36" s="93" t="s">
        <v>156</v>
      </c>
      <c r="C36" s="15"/>
      <c r="D36" s="204">
        <f t="shared" si="3"/>
        <v>0</v>
      </c>
      <c r="E36" s="204">
        <f t="shared" si="3"/>
        <v>0</v>
      </c>
    </row>
    <row r="37" spans="1:5" ht="50.25" customHeight="1">
      <c r="A37" s="140" t="s">
        <v>183</v>
      </c>
      <c r="B37" s="142" t="s">
        <v>403</v>
      </c>
      <c r="C37" s="15"/>
      <c r="D37" s="204">
        <f t="shared" si="3"/>
        <v>0</v>
      </c>
      <c r="E37" s="204">
        <f t="shared" si="3"/>
        <v>0</v>
      </c>
    </row>
    <row r="38" spans="1:5" ht="28.95" customHeight="1">
      <c r="A38" s="111" t="s">
        <v>100</v>
      </c>
      <c r="B38" s="130"/>
      <c r="C38" s="76">
        <v>300</v>
      </c>
      <c r="D38" s="211">
        <v>0</v>
      </c>
      <c r="E38" s="211">
        <v>0</v>
      </c>
    </row>
    <row r="39" spans="1:5" ht="46.5" customHeight="1">
      <c r="A39" s="45" t="s">
        <v>422</v>
      </c>
      <c r="B39" s="92" t="s">
        <v>408</v>
      </c>
      <c r="C39" s="76"/>
      <c r="D39" s="203">
        <f t="shared" ref="D39:E42" si="4">D40</f>
        <v>400000</v>
      </c>
      <c r="E39" s="203">
        <f t="shared" si="4"/>
        <v>400000</v>
      </c>
    </row>
    <row r="40" spans="1:5" ht="46.5" customHeight="1">
      <c r="A40" s="77" t="s">
        <v>423</v>
      </c>
      <c r="B40" s="93" t="s">
        <v>409</v>
      </c>
      <c r="C40" s="76"/>
      <c r="D40" s="241">
        <f t="shared" si="4"/>
        <v>400000</v>
      </c>
      <c r="E40" s="241">
        <f t="shared" si="4"/>
        <v>400000</v>
      </c>
    </row>
    <row r="41" spans="1:5" ht="34.200000000000003" customHeight="1">
      <c r="A41" s="77" t="s">
        <v>343</v>
      </c>
      <c r="B41" s="93" t="s">
        <v>410</v>
      </c>
      <c r="C41" s="76"/>
      <c r="D41" s="241">
        <f t="shared" si="4"/>
        <v>400000</v>
      </c>
      <c r="E41" s="241">
        <f t="shared" si="4"/>
        <v>400000</v>
      </c>
    </row>
    <row r="42" spans="1:5" ht="34.200000000000003" customHeight="1">
      <c r="A42" s="77" t="s">
        <v>339</v>
      </c>
      <c r="B42" s="93" t="s">
        <v>416</v>
      </c>
      <c r="C42" s="76"/>
      <c r="D42" s="241">
        <f t="shared" si="4"/>
        <v>400000</v>
      </c>
      <c r="E42" s="241">
        <f t="shared" si="4"/>
        <v>400000</v>
      </c>
    </row>
    <row r="43" spans="1:5" ht="34.200000000000003" customHeight="1">
      <c r="A43" s="220" t="s">
        <v>95</v>
      </c>
      <c r="B43" s="130"/>
      <c r="C43" s="76">
        <v>200</v>
      </c>
      <c r="D43" s="211">
        <v>400000</v>
      </c>
      <c r="E43" s="211">
        <v>400000</v>
      </c>
    </row>
    <row r="44" spans="1:5" ht="80.25" customHeight="1">
      <c r="A44" s="58" t="s">
        <v>424</v>
      </c>
      <c r="B44" s="89" t="s">
        <v>216</v>
      </c>
      <c r="C44" s="15"/>
      <c r="D44" s="203">
        <f>D45+D49</f>
        <v>900000</v>
      </c>
      <c r="E44" s="203">
        <f>E45+E49</f>
        <v>900000</v>
      </c>
    </row>
    <row r="45" spans="1:5" ht="51" customHeight="1">
      <c r="A45" s="73" t="s">
        <v>425</v>
      </c>
      <c r="B45" s="88" t="s">
        <v>139</v>
      </c>
      <c r="C45" s="15"/>
      <c r="D45" s="204">
        <f t="shared" ref="D45:E47" si="5">D46</f>
        <v>750000</v>
      </c>
      <c r="E45" s="204">
        <f t="shared" si="5"/>
        <v>750000</v>
      </c>
    </row>
    <row r="46" spans="1:5" ht="32.4" customHeight="1">
      <c r="A46" s="73" t="s">
        <v>142</v>
      </c>
      <c r="B46" s="88" t="s">
        <v>143</v>
      </c>
      <c r="C46" s="15"/>
      <c r="D46" s="204">
        <f t="shared" si="5"/>
        <v>750000</v>
      </c>
      <c r="E46" s="204">
        <f t="shared" si="5"/>
        <v>750000</v>
      </c>
    </row>
    <row r="47" spans="1:5" ht="34.950000000000003" customHeight="1">
      <c r="A47" s="140" t="s">
        <v>141</v>
      </c>
      <c r="B47" s="158" t="s">
        <v>140</v>
      </c>
      <c r="C47" s="15"/>
      <c r="D47" s="204">
        <f t="shared" si="5"/>
        <v>750000</v>
      </c>
      <c r="E47" s="204">
        <f t="shared" si="5"/>
        <v>750000</v>
      </c>
    </row>
    <row r="48" spans="1:5" ht="30.6" customHeight="1">
      <c r="A48" s="64" t="s">
        <v>95</v>
      </c>
      <c r="B48" s="130"/>
      <c r="C48" s="16">
        <v>200</v>
      </c>
      <c r="D48" s="195">
        <v>750000</v>
      </c>
      <c r="E48" s="204">
        <v>750000</v>
      </c>
    </row>
    <row r="49" spans="1:5" ht="32.4" customHeight="1">
      <c r="A49" s="91" t="s">
        <v>91</v>
      </c>
      <c r="B49" s="88" t="s">
        <v>163</v>
      </c>
      <c r="C49" s="15"/>
      <c r="D49" s="204">
        <f>D51</f>
        <v>150000</v>
      </c>
      <c r="E49" s="204">
        <f>E51</f>
        <v>150000</v>
      </c>
    </row>
    <row r="50" spans="1:5" ht="21" customHeight="1">
      <c r="A50" s="91" t="s">
        <v>164</v>
      </c>
      <c r="B50" s="88" t="s">
        <v>300</v>
      </c>
      <c r="C50" s="15"/>
      <c r="D50" s="204">
        <f>D51</f>
        <v>150000</v>
      </c>
      <c r="E50" s="204">
        <f>E51</f>
        <v>150000</v>
      </c>
    </row>
    <row r="51" spans="1:5" ht="34.200000000000003" customHeight="1">
      <c r="A51" s="91" t="s">
        <v>165</v>
      </c>
      <c r="B51" s="88" t="s">
        <v>218</v>
      </c>
      <c r="C51" s="15"/>
      <c r="D51" s="204">
        <f>D52</f>
        <v>150000</v>
      </c>
      <c r="E51" s="204">
        <f>E52</f>
        <v>150000</v>
      </c>
    </row>
    <row r="52" spans="1:5" ht="35.4" customHeight="1">
      <c r="A52" s="64" t="s">
        <v>95</v>
      </c>
      <c r="B52" s="131"/>
      <c r="C52" s="16">
        <v>200</v>
      </c>
      <c r="D52" s="205">
        <v>150000</v>
      </c>
      <c r="E52" s="205">
        <v>150000</v>
      </c>
    </row>
    <row r="53" spans="1:5" ht="56.25" customHeight="1">
      <c r="A53" s="58" t="s">
        <v>426</v>
      </c>
      <c r="B53" s="92" t="s">
        <v>184</v>
      </c>
      <c r="C53" s="151"/>
      <c r="D53" s="203">
        <f>D54</f>
        <v>220000</v>
      </c>
      <c r="E53" s="203">
        <f>E54</f>
        <v>220000</v>
      </c>
    </row>
    <row r="54" spans="1:5" ht="47.25" customHeight="1">
      <c r="A54" s="153" t="s">
        <v>427</v>
      </c>
      <c r="B54" s="142" t="s">
        <v>186</v>
      </c>
      <c r="C54" s="151"/>
      <c r="D54" s="204">
        <f>D55+D59</f>
        <v>220000</v>
      </c>
      <c r="E54" s="204">
        <f>E55+E59</f>
        <v>220000</v>
      </c>
    </row>
    <row r="55" spans="1:5" ht="31.2" customHeight="1">
      <c r="A55" s="153" t="s">
        <v>187</v>
      </c>
      <c r="B55" s="142" t="s">
        <v>185</v>
      </c>
      <c r="C55" s="151"/>
      <c r="D55" s="204">
        <f>D56</f>
        <v>125000</v>
      </c>
      <c r="E55" s="204">
        <f>E56</f>
        <v>125000</v>
      </c>
    </row>
    <row r="56" spans="1:5" ht="24" customHeight="1">
      <c r="A56" s="153" t="s">
        <v>188</v>
      </c>
      <c r="B56" s="142" t="s">
        <v>189</v>
      </c>
      <c r="C56" s="151"/>
      <c r="D56" s="204">
        <f>D57+D58</f>
        <v>125000</v>
      </c>
      <c r="E56" s="204">
        <f>E57+E58</f>
        <v>125000</v>
      </c>
    </row>
    <row r="57" spans="1:5" ht="33" customHeight="1">
      <c r="A57" s="64" t="s">
        <v>95</v>
      </c>
      <c r="B57" s="130"/>
      <c r="C57" s="16">
        <v>200</v>
      </c>
      <c r="D57" s="205">
        <v>20000</v>
      </c>
      <c r="E57" s="205">
        <v>20000</v>
      </c>
    </row>
    <row r="58" spans="1:5" ht="19.2" customHeight="1">
      <c r="A58" s="111" t="s">
        <v>100</v>
      </c>
      <c r="B58" s="236"/>
      <c r="C58" s="16">
        <v>300</v>
      </c>
      <c r="D58" s="205">
        <v>105000</v>
      </c>
      <c r="E58" s="205">
        <v>105000</v>
      </c>
    </row>
    <row r="59" spans="1:5" ht="17.399999999999999" customHeight="1">
      <c r="A59" s="72" t="s">
        <v>190</v>
      </c>
      <c r="B59" s="142" t="s">
        <v>191</v>
      </c>
      <c r="C59" s="120"/>
      <c r="D59" s="206">
        <f>D60</f>
        <v>95000</v>
      </c>
      <c r="E59" s="206">
        <f>E60</f>
        <v>95000</v>
      </c>
    </row>
    <row r="60" spans="1:5" ht="21" customHeight="1">
      <c r="A60" s="153" t="s">
        <v>188</v>
      </c>
      <c r="B60" s="142" t="s">
        <v>192</v>
      </c>
      <c r="C60" s="143"/>
      <c r="D60" s="206">
        <f>D62+D61</f>
        <v>95000</v>
      </c>
      <c r="E60" s="206">
        <f>E62+E61</f>
        <v>95000</v>
      </c>
    </row>
    <row r="61" spans="1:5" ht="18.600000000000001" customHeight="1">
      <c r="A61" s="64" t="s">
        <v>95</v>
      </c>
      <c r="B61" s="142"/>
      <c r="C61" s="143">
        <v>200</v>
      </c>
      <c r="D61" s="206">
        <v>20000</v>
      </c>
      <c r="E61" s="206">
        <v>20000</v>
      </c>
    </row>
    <row r="62" spans="1:5" ht="16.95" customHeight="1">
      <c r="A62" s="111" t="s">
        <v>100</v>
      </c>
      <c r="B62" s="62"/>
      <c r="C62" s="143">
        <v>300</v>
      </c>
      <c r="D62" s="195">
        <v>75000</v>
      </c>
      <c r="E62" s="195">
        <v>75000</v>
      </c>
    </row>
    <row r="63" spans="1:5" ht="48" customHeight="1">
      <c r="A63" s="58" t="s">
        <v>428</v>
      </c>
      <c r="B63" s="92" t="s">
        <v>158</v>
      </c>
      <c r="C63" s="15"/>
      <c r="D63" s="203">
        <f>D64+D70+D81+G83+D77+D85</f>
        <v>17500000</v>
      </c>
      <c r="E63" s="203">
        <f>E64+E70+E81+H83+E77+E85</f>
        <v>17750000</v>
      </c>
    </row>
    <row r="64" spans="1:5" ht="46.5" customHeight="1">
      <c r="A64" s="153" t="s">
        <v>429</v>
      </c>
      <c r="B64" s="142" t="s">
        <v>205</v>
      </c>
      <c r="C64" s="15"/>
      <c r="D64" s="204">
        <f>D66</f>
        <v>6550000</v>
      </c>
      <c r="E64" s="204">
        <f>E66</f>
        <v>6550000</v>
      </c>
    </row>
    <row r="65" spans="1:5" ht="51" customHeight="1">
      <c r="A65" s="153" t="s">
        <v>208</v>
      </c>
      <c r="B65" s="142" t="s">
        <v>207</v>
      </c>
      <c r="C65" s="15"/>
      <c r="D65" s="204">
        <f>D66</f>
        <v>6550000</v>
      </c>
      <c r="E65" s="204">
        <f>E66</f>
        <v>6550000</v>
      </c>
    </row>
    <row r="66" spans="1:5" ht="42" customHeight="1">
      <c r="A66" s="153" t="s">
        <v>109</v>
      </c>
      <c r="B66" s="142" t="s">
        <v>206</v>
      </c>
      <c r="C66" s="15"/>
      <c r="D66" s="204">
        <f>D67+D68+D69</f>
        <v>6550000</v>
      </c>
      <c r="E66" s="204">
        <f>E67+E68+E69</f>
        <v>6550000</v>
      </c>
    </row>
    <row r="67" spans="1:5" ht="18.600000000000001" customHeight="1">
      <c r="A67" s="122" t="s">
        <v>96</v>
      </c>
      <c r="B67" s="92"/>
      <c r="C67" s="123">
        <v>100</v>
      </c>
      <c r="D67" s="205">
        <v>5802038</v>
      </c>
      <c r="E67" s="205">
        <v>5802038</v>
      </c>
    </row>
    <row r="68" spans="1:5" ht="31.2" customHeight="1">
      <c r="A68" s="64" t="s">
        <v>95</v>
      </c>
      <c r="B68" s="92"/>
      <c r="C68" s="143">
        <v>200</v>
      </c>
      <c r="D68" s="205">
        <v>743912</v>
      </c>
      <c r="E68" s="205">
        <v>743912</v>
      </c>
    </row>
    <row r="69" spans="1:5" ht="20.399999999999999" customHeight="1">
      <c r="A69" s="64" t="s">
        <v>97</v>
      </c>
      <c r="B69" s="92"/>
      <c r="C69" s="123">
        <v>800</v>
      </c>
      <c r="D69" s="205">
        <v>4050</v>
      </c>
      <c r="E69" s="205">
        <v>4050</v>
      </c>
    </row>
    <row r="70" spans="1:5" ht="33" customHeight="1">
      <c r="A70" s="153" t="s">
        <v>430</v>
      </c>
      <c r="B70" s="142" t="s">
        <v>198</v>
      </c>
      <c r="C70" s="67"/>
      <c r="D70" s="206">
        <f>D71+D75</f>
        <v>7600000</v>
      </c>
      <c r="E70" s="206">
        <f>E71+E75</f>
        <v>7600000</v>
      </c>
    </row>
    <row r="71" spans="1:5" ht="48.6" customHeight="1">
      <c r="A71" s="160" t="s">
        <v>219</v>
      </c>
      <c r="B71" s="142" t="s">
        <v>199</v>
      </c>
      <c r="C71" s="67"/>
      <c r="D71" s="206">
        <f>D72</f>
        <v>600000</v>
      </c>
      <c r="E71" s="206">
        <f>E72</f>
        <v>600000</v>
      </c>
    </row>
    <row r="72" spans="1:5" ht="33.6" customHeight="1">
      <c r="A72" s="152" t="s">
        <v>201</v>
      </c>
      <c r="B72" s="142" t="s">
        <v>200</v>
      </c>
      <c r="C72" s="67"/>
      <c r="D72" s="206">
        <f>D73</f>
        <v>600000</v>
      </c>
      <c r="E72" s="206">
        <f>E73</f>
        <v>600000</v>
      </c>
    </row>
    <row r="73" spans="1:5" ht="21" customHeight="1">
      <c r="A73" s="64" t="s">
        <v>95</v>
      </c>
      <c r="B73" s="62"/>
      <c r="C73" s="65">
        <v>200</v>
      </c>
      <c r="D73" s="196">
        <v>600000</v>
      </c>
      <c r="E73" s="196">
        <v>600000</v>
      </c>
    </row>
    <row r="74" spans="1:5" ht="31.95" customHeight="1">
      <c r="A74" s="159" t="s">
        <v>203</v>
      </c>
      <c r="B74" s="142" t="s">
        <v>202</v>
      </c>
      <c r="C74" s="143"/>
      <c r="D74" s="206">
        <f>D75</f>
        <v>7000000</v>
      </c>
      <c r="E74" s="206">
        <f>E75</f>
        <v>7000000</v>
      </c>
    </row>
    <row r="75" spans="1:5" ht="38.4" customHeight="1">
      <c r="A75" s="140" t="s">
        <v>327</v>
      </c>
      <c r="B75" s="142" t="s">
        <v>204</v>
      </c>
      <c r="C75" s="109"/>
      <c r="D75" s="206">
        <f>D76</f>
        <v>7000000</v>
      </c>
      <c r="E75" s="206">
        <f>E76</f>
        <v>7000000</v>
      </c>
    </row>
    <row r="76" spans="1:5" ht="17.399999999999999" customHeight="1">
      <c r="A76" s="64" t="s">
        <v>95</v>
      </c>
      <c r="B76" s="62"/>
      <c r="C76" s="143">
        <v>200</v>
      </c>
      <c r="D76" s="195">
        <v>7000000</v>
      </c>
      <c r="E76" s="195">
        <v>7000000</v>
      </c>
    </row>
    <row r="77" spans="1:5" ht="35.4" customHeight="1">
      <c r="A77" s="153" t="s">
        <v>270</v>
      </c>
      <c r="B77" s="155" t="s">
        <v>457</v>
      </c>
      <c r="C77" s="144"/>
      <c r="D77" s="206">
        <f t="shared" ref="D77:E79" si="6">D78</f>
        <v>250000</v>
      </c>
      <c r="E77" s="206">
        <f t="shared" si="6"/>
        <v>500000</v>
      </c>
    </row>
    <row r="78" spans="1:5" ht="31.2" customHeight="1">
      <c r="A78" s="153" t="s">
        <v>272</v>
      </c>
      <c r="B78" s="155" t="s">
        <v>458</v>
      </c>
      <c r="C78" s="144"/>
      <c r="D78" s="206">
        <f t="shared" si="6"/>
        <v>250000</v>
      </c>
      <c r="E78" s="206">
        <f t="shared" si="6"/>
        <v>500000</v>
      </c>
    </row>
    <row r="79" spans="1:5" ht="31.2" customHeight="1">
      <c r="A79" s="153" t="s">
        <v>273</v>
      </c>
      <c r="B79" s="155" t="s">
        <v>459</v>
      </c>
      <c r="C79" s="144"/>
      <c r="D79" s="206">
        <f t="shared" si="6"/>
        <v>250000</v>
      </c>
      <c r="E79" s="206">
        <f t="shared" si="6"/>
        <v>500000</v>
      </c>
    </row>
    <row r="80" spans="1:5" ht="31.2" customHeight="1">
      <c r="A80" s="122" t="s">
        <v>95</v>
      </c>
      <c r="B80" s="62"/>
      <c r="C80" s="143">
        <v>200</v>
      </c>
      <c r="D80" s="195">
        <v>250000</v>
      </c>
      <c r="E80" s="206">
        <v>500000</v>
      </c>
    </row>
    <row r="81" spans="1:5" ht="36.6" customHeight="1">
      <c r="A81" s="153" t="s">
        <v>122</v>
      </c>
      <c r="B81" s="142" t="s">
        <v>291</v>
      </c>
      <c r="C81" s="76"/>
      <c r="D81" s="206">
        <f t="shared" ref="D81:E83" si="7">D82</f>
        <v>700000</v>
      </c>
      <c r="E81" s="206">
        <f t="shared" si="7"/>
        <v>700000</v>
      </c>
    </row>
    <row r="82" spans="1:5" ht="18.600000000000001" customHeight="1">
      <c r="A82" s="73" t="s">
        <v>159</v>
      </c>
      <c r="B82" s="142" t="s">
        <v>462</v>
      </c>
      <c r="C82" s="76"/>
      <c r="D82" s="206">
        <f t="shared" si="7"/>
        <v>700000</v>
      </c>
      <c r="E82" s="206">
        <f t="shared" si="7"/>
        <v>700000</v>
      </c>
    </row>
    <row r="83" spans="1:5" ht="45.6" customHeight="1">
      <c r="A83" s="147" t="s">
        <v>161</v>
      </c>
      <c r="B83" s="142" t="s">
        <v>464</v>
      </c>
      <c r="C83" s="76"/>
      <c r="D83" s="206">
        <f t="shared" si="7"/>
        <v>700000</v>
      </c>
      <c r="E83" s="206">
        <f t="shared" si="7"/>
        <v>700000</v>
      </c>
    </row>
    <row r="84" spans="1:5" ht="34.200000000000003" customHeight="1">
      <c r="A84" s="64" t="s">
        <v>95</v>
      </c>
      <c r="B84" s="62"/>
      <c r="C84" s="143">
        <v>200</v>
      </c>
      <c r="D84" s="195">
        <v>700000</v>
      </c>
      <c r="E84" s="201">
        <v>700000</v>
      </c>
    </row>
    <row r="85" spans="1:5" ht="48" customHeight="1">
      <c r="A85" s="147" t="s">
        <v>295</v>
      </c>
      <c r="B85" s="62" t="s">
        <v>162</v>
      </c>
      <c r="C85" s="121"/>
      <c r="D85" s="206">
        <f>D87</f>
        <v>2400000</v>
      </c>
      <c r="E85" s="206">
        <f>E87</f>
        <v>2400000</v>
      </c>
    </row>
    <row r="86" spans="1:5" ht="33" customHeight="1">
      <c r="A86" s="237" t="s">
        <v>328</v>
      </c>
      <c r="B86" s="62" t="s">
        <v>465</v>
      </c>
      <c r="C86" s="121"/>
      <c r="D86" s="206">
        <f>D87</f>
        <v>2400000</v>
      </c>
      <c r="E86" s="206">
        <f>E87</f>
        <v>2400000</v>
      </c>
    </row>
    <row r="87" spans="1:5" ht="49.95" customHeight="1">
      <c r="A87" s="64" t="s">
        <v>329</v>
      </c>
      <c r="B87" s="62" t="s">
        <v>466</v>
      </c>
      <c r="C87" s="121"/>
      <c r="D87" s="206">
        <f>D88</f>
        <v>2400000</v>
      </c>
      <c r="E87" s="206">
        <f>E88</f>
        <v>2400000</v>
      </c>
    </row>
    <row r="88" spans="1:5" ht="16.2" customHeight="1">
      <c r="A88" s="64" t="s">
        <v>97</v>
      </c>
      <c r="B88" s="62"/>
      <c r="C88" s="121">
        <v>800</v>
      </c>
      <c r="D88" s="195">
        <v>2400000</v>
      </c>
      <c r="E88" s="195">
        <v>2400000</v>
      </c>
    </row>
    <row r="89" spans="1:5" ht="48.75" customHeight="1">
      <c r="A89" s="58" t="s">
        <v>431</v>
      </c>
      <c r="B89" s="96" t="s">
        <v>148</v>
      </c>
      <c r="C89" s="60"/>
      <c r="D89" s="207">
        <f>D90+D94</f>
        <v>4910000</v>
      </c>
      <c r="E89" s="207">
        <f>E90+E94</f>
        <v>4910000</v>
      </c>
    </row>
    <row r="90" spans="1:5" ht="47.4" customHeight="1">
      <c r="A90" s="153" t="s">
        <v>432</v>
      </c>
      <c r="B90" s="142" t="s">
        <v>149</v>
      </c>
      <c r="C90" s="60"/>
      <c r="D90" s="206">
        <f>D92</f>
        <v>450000</v>
      </c>
      <c r="E90" s="206">
        <f>E92</f>
        <v>450000</v>
      </c>
    </row>
    <row r="91" spans="1:5" ht="39" customHeight="1">
      <c r="A91" s="153" t="s">
        <v>151</v>
      </c>
      <c r="B91" s="142" t="s">
        <v>150</v>
      </c>
      <c r="C91" s="60"/>
      <c r="D91" s="206">
        <f>D92</f>
        <v>450000</v>
      </c>
      <c r="E91" s="206">
        <f>E92</f>
        <v>450000</v>
      </c>
    </row>
    <row r="92" spans="1:5" ht="31.2" customHeight="1">
      <c r="A92" s="153" t="s">
        <v>152</v>
      </c>
      <c r="B92" s="142" t="s">
        <v>330</v>
      </c>
      <c r="C92" s="60"/>
      <c r="D92" s="206">
        <f>D93</f>
        <v>450000</v>
      </c>
      <c r="E92" s="206">
        <f>E93</f>
        <v>450000</v>
      </c>
    </row>
    <row r="93" spans="1:5" ht="31.2" customHeight="1">
      <c r="A93" s="64" t="s">
        <v>99</v>
      </c>
      <c r="B93" s="62"/>
      <c r="C93" s="143">
        <v>800</v>
      </c>
      <c r="D93" s="195">
        <v>450000</v>
      </c>
      <c r="E93" s="201">
        <v>450000</v>
      </c>
    </row>
    <row r="94" spans="1:5" ht="86.25" customHeight="1">
      <c r="A94" s="152" t="s">
        <v>433</v>
      </c>
      <c r="B94" s="142" t="s">
        <v>168</v>
      </c>
      <c r="C94" s="81"/>
      <c r="D94" s="206">
        <f>D96</f>
        <v>4460000</v>
      </c>
      <c r="E94" s="206">
        <f>E96</f>
        <v>4460000</v>
      </c>
    </row>
    <row r="95" spans="1:5" ht="31.2" customHeight="1">
      <c r="A95" s="147" t="s">
        <v>153</v>
      </c>
      <c r="B95" s="142" t="s">
        <v>169</v>
      </c>
      <c r="C95" s="81"/>
      <c r="D95" s="206">
        <f>D96</f>
        <v>4460000</v>
      </c>
      <c r="E95" s="206">
        <f>E96</f>
        <v>4460000</v>
      </c>
    </row>
    <row r="96" spans="1:5" ht="39.6" customHeight="1">
      <c r="A96" s="152" t="s">
        <v>110</v>
      </c>
      <c r="B96" s="142" t="s">
        <v>170</v>
      </c>
      <c r="C96" s="65"/>
      <c r="D96" s="206">
        <f>D97</f>
        <v>4460000</v>
      </c>
      <c r="E96" s="206">
        <f>E97</f>
        <v>4460000</v>
      </c>
    </row>
    <row r="97" spans="1:5" ht="31.2" customHeight="1">
      <c r="A97" s="64" t="s">
        <v>99</v>
      </c>
      <c r="B97" s="62"/>
      <c r="C97" s="143">
        <v>600</v>
      </c>
      <c r="D97" s="195">
        <v>4460000</v>
      </c>
      <c r="E97" s="195">
        <v>4460000</v>
      </c>
    </row>
    <row r="98" spans="1:5" ht="50.4" customHeight="1">
      <c r="A98" s="58" t="s">
        <v>434</v>
      </c>
      <c r="B98" s="92" t="s">
        <v>331</v>
      </c>
      <c r="C98" s="143"/>
      <c r="D98" s="208">
        <f>D99</f>
        <v>300000</v>
      </c>
      <c r="E98" s="208">
        <f>E99</f>
        <v>300000</v>
      </c>
    </row>
    <row r="99" spans="1:5" ht="45" customHeight="1">
      <c r="A99" s="153" t="s">
        <v>435</v>
      </c>
      <c r="B99" s="142" t="s">
        <v>332</v>
      </c>
      <c r="C99" s="143"/>
      <c r="D99" s="206">
        <f>D100</f>
        <v>300000</v>
      </c>
      <c r="E99" s="206">
        <f>E100</f>
        <v>300000</v>
      </c>
    </row>
    <row r="100" spans="1:5" ht="64.5" customHeight="1">
      <c r="A100" s="72" t="s">
        <v>333</v>
      </c>
      <c r="B100" s="142" t="s">
        <v>334</v>
      </c>
      <c r="C100" s="143"/>
      <c r="D100" s="206">
        <f>D101+D103</f>
        <v>300000</v>
      </c>
      <c r="E100" s="206">
        <f>E101+E103</f>
        <v>300000</v>
      </c>
    </row>
    <row r="101" spans="1:5" ht="33" customHeight="1">
      <c r="A101" s="147" t="s">
        <v>335</v>
      </c>
      <c r="B101" s="142" t="s">
        <v>336</v>
      </c>
      <c r="C101" s="143"/>
      <c r="D101" s="206">
        <f>D102</f>
        <v>50000</v>
      </c>
      <c r="E101" s="206">
        <f>E102</f>
        <v>50000</v>
      </c>
    </row>
    <row r="102" spans="1:5" ht="31.95" customHeight="1">
      <c r="A102" s="64" t="s">
        <v>95</v>
      </c>
      <c r="B102" s="62"/>
      <c r="C102" s="143">
        <v>200</v>
      </c>
      <c r="D102" s="195">
        <v>50000</v>
      </c>
      <c r="E102" s="195">
        <v>50000</v>
      </c>
    </row>
    <row r="103" spans="1:5" ht="33.6" customHeight="1">
      <c r="A103" s="147" t="s">
        <v>337</v>
      </c>
      <c r="B103" s="142" t="s">
        <v>338</v>
      </c>
      <c r="C103" s="143"/>
      <c r="D103" s="206">
        <f>D104</f>
        <v>250000</v>
      </c>
      <c r="E103" s="206">
        <v>250000</v>
      </c>
    </row>
    <row r="104" spans="1:5" ht="17.399999999999999" customHeight="1">
      <c r="A104" s="64" t="s">
        <v>95</v>
      </c>
      <c r="B104" s="62"/>
      <c r="C104" s="143">
        <v>200</v>
      </c>
      <c r="D104" s="195">
        <v>250000</v>
      </c>
      <c r="E104" s="195">
        <v>250000</v>
      </c>
    </row>
    <row r="105" spans="1:5" ht="53.25" customHeight="1">
      <c r="A105" s="58" t="s">
        <v>436</v>
      </c>
      <c r="B105" s="92" t="s">
        <v>144</v>
      </c>
      <c r="C105" s="60"/>
      <c r="D105" s="208">
        <f>D106+D117</f>
        <v>18733241</v>
      </c>
      <c r="E105" s="208">
        <f>E106+E117</f>
        <v>19333241</v>
      </c>
    </row>
    <row r="106" spans="1:5" ht="45.75" customHeight="1">
      <c r="A106" s="153" t="s">
        <v>437</v>
      </c>
      <c r="B106" s="142" t="s">
        <v>193</v>
      </c>
      <c r="C106" s="67"/>
      <c r="D106" s="209">
        <f>D107+D110</f>
        <v>18383241</v>
      </c>
      <c r="E106" s="209">
        <f>E107+E110</f>
        <v>18983241</v>
      </c>
    </row>
    <row r="107" spans="1:5" ht="33.6" customHeight="1">
      <c r="A107" s="73" t="s">
        <v>195</v>
      </c>
      <c r="B107" s="142" t="s">
        <v>194</v>
      </c>
      <c r="C107" s="67"/>
      <c r="D107" s="209">
        <f>D108</f>
        <v>950000</v>
      </c>
      <c r="E107" s="209">
        <f>E108</f>
        <v>950000</v>
      </c>
    </row>
    <row r="108" spans="1:5" ht="16.95" customHeight="1">
      <c r="A108" s="140" t="s">
        <v>196</v>
      </c>
      <c r="B108" s="62" t="s">
        <v>197</v>
      </c>
      <c r="C108" s="67"/>
      <c r="D108" s="212">
        <f>D109</f>
        <v>950000</v>
      </c>
      <c r="E108" s="212">
        <f>E109</f>
        <v>950000</v>
      </c>
    </row>
    <row r="109" spans="1:5" ht="31.2">
      <c r="A109" s="64" t="s">
        <v>95</v>
      </c>
      <c r="B109" s="62"/>
      <c r="C109" s="143">
        <v>200</v>
      </c>
      <c r="D109" s="201">
        <v>950000</v>
      </c>
      <c r="E109" s="205">
        <v>950000</v>
      </c>
    </row>
    <row r="110" spans="1:5" ht="49.95" customHeight="1">
      <c r="A110" s="72" t="s">
        <v>415</v>
      </c>
      <c r="B110" s="142" t="s">
        <v>209</v>
      </c>
      <c r="C110" s="143"/>
      <c r="D110" s="209">
        <f>D111+D113+D115</f>
        <v>17433241</v>
      </c>
      <c r="E110" s="209">
        <f>E111+E113+E115</f>
        <v>18033241</v>
      </c>
    </row>
    <row r="111" spans="1:5" ht="36.6" customHeight="1">
      <c r="A111" s="72" t="s">
        <v>469</v>
      </c>
      <c r="B111" s="142" t="s">
        <v>396</v>
      </c>
      <c r="C111" s="143"/>
      <c r="D111" s="209">
        <f>D112</f>
        <v>402662</v>
      </c>
      <c r="E111" s="209">
        <f>E112</f>
        <v>402662</v>
      </c>
    </row>
    <row r="112" spans="1:5" ht="34.200000000000003" customHeight="1">
      <c r="A112" s="64" t="s">
        <v>95</v>
      </c>
      <c r="B112" s="142"/>
      <c r="C112" s="143">
        <v>200</v>
      </c>
      <c r="D112" s="201">
        <v>402662</v>
      </c>
      <c r="E112" s="201">
        <v>402662</v>
      </c>
    </row>
    <row r="113" spans="1:5" ht="21.6" customHeight="1">
      <c r="A113" s="72" t="s">
        <v>196</v>
      </c>
      <c r="B113" s="142" t="s">
        <v>210</v>
      </c>
      <c r="C113" s="143"/>
      <c r="D113" s="209">
        <f>D114</f>
        <v>8977338</v>
      </c>
      <c r="E113" s="209">
        <f>E114</f>
        <v>9577338</v>
      </c>
    </row>
    <row r="114" spans="1:5" ht="18.600000000000001" customHeight="1">
      <c r="A114" s="64" t="s">
        <v>95</v>
      </c>
      <c r="B114" s="62"/>
      <c r="C114" s="143">
        <v>200</v>
      </c>
      <c r="D114" s="201">
        <v>8977338</v>
      </c>
      <c r="E114" s="201">
        <v>9577338</v>
      </c>
    </row>
    <row r="115" spans="1:5" ht="36.6" customHeight="1">
      <c r="A115" s="72" t="s">
        <v>395</v>
      </c>
      <c r="B115" s="62" t="s">
        <v>394</v>
      </c>
      <c r="C115" s="143"/>
      <c r="D115" s="209">
        <f>D116</f>
        <v>8053241</v>
      </c>
      <c r="E115" s="209">
        <f>E116</f>
        <v>8053241</v>
      </c>
    </row>
    <row r="116" spans="1:5" ht="18.600000000000001" customHeight="1">
      <c r="A116" s="64" t="s">
        <v>95</v>
      </c>
      <c r="B116" s="62"/>
      <c r="C116" s="143">
        <v>200</v>
      </c>
      <c r="D116" s="201">
        <v>8053241</v>
      </c>
      <c r="E116" s="201">
        <v>8053241</v>
      </c>
    </row>
    <row r="117" spans="1:5" ht="46.2" customHeight="1">
      <c r="A117" s="153" t="s">
        <v>92</v>
      </c>
      <c r="B117" s="142" t="s">
        <v>145</v>
      </c>
      <c r="C117" s="60"/>
      <c r="D117" s="206">
        <f>D119</f>
        <v>350000</v>
      </c>
      <c r="E117" s="206">
        <f>E119</f>
        <v>350000</v>
      </c>
    </row>
    <row r="118" spans="1:5" ht="33" customHeight="1">
      <c r="A118" s="73" t="s">
        <v>146</v>
      </c>
      <c r="B118" s="142" t="s">
        <v>166</v>
      </c>
      <c r="C118" s="60"/>
      <c r="D118" s="206">
        <f>D119</f>
        <v>350000</v>
      </c>
      <c r="E118" s="206">
        <f>E119</f>
        <v>350000</v>
      </c>
    </row>
    <row r="119" spans="1:5" ht="32.4" customHeight="1">
      <c r="A119" s="141" t="s">
        <v>147</v>
      </c>
      <c r="B119" s="142" t="s">
        <v>167</v>
      </c>
      <c r="C119" s="60"/>
      <c r="D119" s="206">
        <f t="shared" ref="D119:E119" si="8">D120</f>
        <v>350000</v>
      </c>
      <c r="E119" s="206">
        <f t="shared" si="8"/>
        <v>350000</v>
      </c>
    </row>
    <row r="120" spans="1:5" ht="34.950000000000003" customHeight="1">
      <c r="A120" s="64" t="s">
        <v>99</v>
      </c>
      <c r="B120" s="62"/>
      <c r="C120" s="65">
        <v>800</v>
      </c>
      <c r="D120" s="196">
        <v>350000</v>
      </c>
      <c r="E120" s="196">
        <v>350000</v>
      </c>
    </row>
    <row r="121" spans="1:5" ht="15.6">
      <c r="A121" s="58" t="s">
        <v>215</v>
      </c>
      <c r="B121" s="68"/>
      <c r="C121" s="143"/>
      <c r="D121" s="210">
        <f>D9+D24+D39+D44+D53+D63+D89+D98+D105+D19</f>
        <v>49387643</v>
      </c>
      <c r="E121" s="210">
        <f>E9+E24+E39+E44+E53+E63+E89+E98+E105+E19</f>
        <v>53067141</v>
      </c>
    </row>
    <row r="122" spans="1:5" ht="15.6">
      <c r="A122" s="75" t="s">
        <v>89</v>
      </c>
      <c r="B122" s="92" t="s">
        <v>129</v>
      </c>
      <c r="C122" s="117"/>
      <c r="D122" s="207">
        <f>D123+D125+D127+D131+D133+D135+D138+D140</f>
        <v>12459820</v>
      </c>
      <c r="E122" s="207">
        <f>E123+E125+E127+E131+E133+E135+E138+E140</f>
        <v>12462820</v>
      </c>
    </row>
    <row r="123" spans="1:5" ht="15.6">
      <c r="A123" s="147" t="s">
        <v>132</v>
      </c>
      <c r="B123" s="142" t="s">
        <v>128</v>
      </c>
      <c r="C123" s="60"/>
      <c r="D123" s="206">
        <f>D124</f>
        <v>1002000</v>
      </c>
      <c r="E123" s="206">
        <f>E124</f>
        <v>1002000</v>
      </c>
    </row>
    <row r="124" spans="1:5" ht="62.4">
      <c r="A124" s="180" t="s">
        <v>96</v>
      </c>
      <c r="B124" s="55"/>
      <c r="C124" s="143">
        <v>100</v>
      </c>
      <c r="D124" s="195">
        <v>1002000</v>
      </c>
      <c r="E124" s="195">
        <v>1002000</v>
      </c>
    </row>
    <row r="125" spans="1:5" ht="31.2">
      <c r="A125" s="140" t="s">
        <v>296</v>
      </c>
      <c r="B125" s="142" t="s">
        <v>130</v>
      </c>
      <c r="C125" s="67"/>
      <c r="D125" s="206">
        <f>D126</f>
        <v>224000</v>
      </c>
      <c r="E125" s="206">
        <f>E126</f>
        <v>224000</v>
      </c>
    </row>
    <row r="126" spans="1:5" ht="62.4">
      <c r="A126" s="64" t="s">
        <v>276</v>
      </c>
      <c r="B126" s="68"/>
      <c r="C126" s="123">
        <v>100</v>
      </c>
      <c r="D126" s="195">
        <v>224000</v>
      </c>
      <c r="E126" s="195">
        <v>224000</v>
      </c>
    </row>
    <row r="127" spans="1:5" ht="15.6">
      <c r="A127" s="147" t="s">
        <v>133</v>
      </c>
      <c r="B127" s="142" t="s">
        <v>134</v>
      </c>
      <c r="C127" s="67">
        <v>0</v>
      </c>
      <c r="D127" s="206">
        <f>D128+D129+D130</f>
        <v>9889000</v>
      </c>
      <c r="E127" s="206">
        <f>E128+E129+E130</f>
        <v>9889000</v>
      </c>
    </row>
    <row r="128" spans="1:5" ht="62.4">
      <c r="A128" s="64" t="s">
        <v>96</v>
      </c>
      <c r="B128" s="68"/>
      <c r="C128" s="143">
        <v>100</v>
      </c>
      <c r="D128" s="195">
        <v>7548000</v>
      </c>
      <c r="E128" s="195">
        <v>7548000</v>
      </c>
    </row>
    <row r="129" spans="1:5" ht="31.2">
      <c r="A129" s="64" t="s">
        <v>95</v>
      </c>
      <c r="B129" s="62"/>
      <c r="C129" s="143">
        <v>200</v>
      </c>
      <c r="D129" s="195">
        <v>2281000</v>
      </c>
      <c r="E129" s="195">
        <v>2281000</v>
      </c>
    </row>
    <row r="130" spans="1:5" ht="15.6">
      <c r="A130" s="64" t="s">
        <v>97</v>
      </c>
      <c r="B130" s="130"/>
      <c r="C130" s="16">
        <v>800</v>
      </c>
      <c r="D130" s="205">
        <v>60000</v>
      </c>
      <c r="E130" s="195">
        <v>60000</v>
      </c>
    </row>
    <row r="131" spans="1:5" ht="31.2">
      <c r="A131" s="152" t="s">
        <v>90</v>
      </c>
      <c r="B131" s="110" t="s">
        <v>131</v>
      </c>
      <c r="C131" s="67"/>
      <c r="D131" s="206">
        <f>D132</f>
        <v>350000</v>
      </c>
      <c r="E131" s="206">
        <f>E132</f>
        <v>350000</v>
      </c>
    </row>
    <row r="132" spans="1:5" ht="15.6">
      <c r="A132" s="10" t="s">
        <v>97</v>
      </c>
      <c r="B132" s="16"/>
      <c r="C132" s="65">
        <v>800</v>
      </c>
      <c r="D132" s="196">
        <v>350000</v>
      </c>
      <c r="E132" s="242">
        <v>350000</v>
      </c>
    </row>
    <row r="133" spans="1:5" ht="15.6">
      <c r="A133" s="147" t="s">
        <v>135</v>
      </c>
      <c r="B133" s="15" t="s">
        <v>136</v>
      </c>
      <c r="C133" s="109"/>
      <c r="D133" s="206">
        <f>D134</f>
        <v>220000</v>
      </c>
      <c r="E133" s="206">
        <f>E134</f>
        <v>220000</v>
      </c>
    </row>
    <row r="134" spans="1:5" ht="31.2">
      <c r="A134" s="64" t="s">
        <v>95</v>
      </c>
      <c r="B134" s="62"/>
      <c r="C134" s="143">
        <v>200</v>
      </c>
      <c r="D134" s="195">
        <v>220000</v>
      </c>
      <c r="E134" s="242">
        <v>220000</v>
      </c>
    </row>
    <row r="135" spans="1:5" ht="15.6">
      <c r="A135" s="145" t="s">
        <v>211</v>
      </c>
      <c r="B135" s="15" t="s">
        <v>137</v>
      </c>
      <c r="C135" s="109"/>
      <c r="D135" s="206">
        <f>D136+D137</f>
        <v>504820</v>
      </c>
      <c r="E135" s="206">
        <f>E136+E137</f>
        <v>507820</v>
      </c>
    </row>
    <row r="136" spans="1:5" ht="31.2">
      <c r="A136" s="64" t="s">
        <v>95</v>
      </c>
      <c r="B136" s="62"/>
      <c r="C136" s="143">
        <v>200</v>
      </c>
      <c r="D136" s="195">
        <v>484820</v>
      </c>
      <c r="E136" s="195">
        <v>487820</v>
      </c>
    </row>
    <row r="137" spans="1:5" ht="15.6">
      <c r="A137" s="64" t="s">
        <v>100</v>
      </c>
      <c r="B137" s="238"/>
      <c r="C137" s="228">
        <v>300</v>
      </c>
      <c r="D137" s="229">
        <v>20000</v>
      </c>
      <c r="E137" s="195">
        <v>20000</v>
      </c>
    </row>
    <row r="138" spans="1:5" ht="15.6">
      <c r="A138" s="167" t="s">
        <v>340</v>
      </c>
      <c r="B138" s="15" t="s">
        <v>341</v>
      </c>
      <c r="C138" s="65"/>
      <c r="D138" s="239">
        <f>D139</f>
        <v>50000</v>
      </c>
      <c r="E138" s="239">
        <f>E139</f>
        <v>50000</v>
      </c>
    </row>
    <row r="139" spans="1:5" ht="31.2">
      <c r="A139" s="64" t="s">
        <v>95</v>
      </c>
      <c r="B139" s="62"/>
      <c r="C139" s="143">
        <v>200</v>
      </c>
      <c r="D139" s="196">
        <v>50000</v>
      </c>
      <c r="E139" s="196">
        <v>50000</v>
      </c>
    </row>
    <row r="140" spans="1:5" ht="31.2">
      <c r="A140" s="145" t="s">
        <v>213</v>
      </c>
      <c r="B140" s="142" t="s">
        <v>471</v>
      </c>
      <c r="C140" s="67"/>
      <c r="D140" s="206">
        <f t="shared" ref="D140:E140" si="9">D141</f>
        <v>220000</v>
      </c>
      <c r="E140" s="206">
        <f t="shared" si="9"/>
        <v>220000</v>
      </c>
    </row>
    <row r="141" spans="1:5" ht="15.6">
      <c r="A141" s="64" t="s">
        <v>100</v>
      </c>
      <c r="B141" s="68"/>
      <c r="C141" s="65">
        <v>300</v>
      </c>
      <c r="D141" s="196">
        <v>220000</v>
      </c>
      <c r="E141" s="196">
        <v>220000</v>
      </c>
    </row>
    <row r="142" spans="1:5" ht="15.6">
      <c r="A142" s="145" t="s">
        <v>344</v>
      </c>
      <c r="B142" s="68"/>
      <c r="C142" s="65"/>
      <c r="D142" s="239">
        <v>1445000</v>
      </c>
      <c r="E142" s="239">
        <v>2745000</v>
      </c>
    </row>
    <row r="143" spans="1:5" ht="18">
      <c r="A143" s="125" t="s">
        <v>104</v>
      </c>
      <c r="B143" s="151"/>
      <c r="C143" s="151"/>
      <c r="D143" s="204">
        <f>D121+D122+D142</f>
        <v>63292463</v>
      </c>
      <c r="E143" s="204">
        <f>E121+E122+E142</f>
        <v>68274961</v>
      </c>
    </row>
  </sheetData>
  <mergeCells count="5">
    <mergeCell ref="B2:E2"/>
    <mergeCell ref="B1:E1"/>
    <mergeCell ref="B3:E3"/>
    <mergeCell ref="B4:E4"/>
    <mergeCell ref="A5:E6"/>
  </mergeCells>
  <pageMargins left="0.51181102362204722" right="0.51181102362204722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9"/>
  <sheetViews>
    <sheetView view="pageBreakPreview" topLeftCell="A70" zoomScale="86" zoomScaleNormal="100" zoomScaleSheetLayoutView="86" workbookViewId="0">
      <selection activeCell="A48" sqref="A48"/>
    </sheetView>
  </sheetViews>
  <sheetFormatPr defaultColWidth="9.109375" defaultRowHeight="13.2"/>
  <cols>
    <col min="1" max="1" width="45.6640625" style="149" customWidth="1"/>
    <col min="2" max="2" width="6" style="150" customWidth="1"/>
    <col min="3" max="3" width="5.88671875" style="150" customWidth="1"/>
    <col min="4" max="4" width="5" style="150" customWidth="1"/>
    <col min="5" max="5" width="15.5546875" style="150" customWidth="1"/>
    <col min="6" max="6" width="5.6640625" style="150" customWidth="1"/>
    <col min="7" max="7" width="16.6640625" style="150" customWidth="1"/>
    <col min="8" max="8" width="15.6640625" style="150" customWidth="1"/>
    <col min="9" max="16384" width="9.109375" style="136"/>
  </cols>
  <sheetData>
    <row r="1" spans="1:8" s="135" customFormat="1" ht="15.6">
      <c r="A1" s="270" t="s">
        <v>252</v>
      </c>
      <c r="B1" s="270"/>
      <c r="C1" s="270"/>
      <c r="D1" s="270"/>
      <c r="E1" s="270"/>
      <c r="F1" s="270"/>
      <c r="G1" s="270"/>
      <c r="H1" s="270"/>
    </row>
    <row r="2" spans="1:8" ht="15.6">
      <c r="A2" s="271" t="s">
        <v>87</v>
      </c>
      <c r="B2" s="271"/>
      <c r="C2" s="271"/>
      <c r="D2" s="271"/>
      <c r="E2" s="271"/>
      <c r="F2" s="271"/>
      <c r="G2" s="271"/>
      <c r="H2" s="271"/>
    </row>
    <row r="3" spans="1:8" ht="15.6">
      <c r="A3" s="271" t="s">
        <v>88</v>
      </c>
      <c r="B3" s="271"/>
      <c r="C3" s="271"/>
      <c r="D3" s="271"/>
      <c r="E3" s="271"/>
      <c r="F3" s="271"/>
      <c r="G3" s="271"/>
      <c r="H3" s="271"/>
    </row>
    <row r="4" spans="1:8" ht="15.6">
      <c r="A4" s="272" t="s">
        <v>348</v>
      </c>
      <c r="B4" s="272"/>
      <c r="C4" s="272"/>
      <c r="D4" s="272"/>
      <c r="E4" s="272"/>
      <c r="F4" s="272"/>
      <c r="G4" s="272"/>
      <c r="H4" s="272"/>
    </row>
    <row r="5" spans="1:8" ht="12.75" customHeight="1">
      <c r="A5" s="46"/>
      <c r="B5" s="47"/>
      <c r="C5" s="47"/>
      <c r="D5" s="47"/>
      <c r="E5" s="47"/>
      <c r="F5" s="47"/>
      <c r="G5" s="47"/>
      <c r="H5" s="47"/>
    </row>
    <row r="6" spans="1:8" ht="15.6">
      <c r="A6" s="273" t="s">
        <v>105</v>
      </c>
      <c r="B6" s="273"/>
      <c r="C6" s="273"/>
      <c r="D6" s="273"/>
      <c r="E6" s="273"/>
      <c r="F6" s="273"/>
      <c r="G6" s="273"/>
      <c r="H6" s="273"/>
    </row>
    <row r="7" spans="1:8" ht="15.6">
      <c r="A7" s="273" t="s">
        <v>347</v>
      </c>
      <c r="B7" s="273"/>
      <c r="C7" s="273"/>
      <c r="D7" s="273"/>
      <c r="E7" s="273"/>
      <c r="F7" s="273"/>
      <c r="G7" s="273"/>
      <c r="H7" s="273"/>
    </row>
    <row r="8" spans="1:8" ht="17.25" customHeight="1" thickBot="1">
      <c r="A8" s="273"/>
      <c r="B8" s="273"/>
      <c r="C8" s="273"/>
      <c r="D8" s="273"/>
      <c r="E8" s="273"/>
      <c r="F8" s="273"/>
      <c r="G8" s="273"/>
      <c r="H8" s="273"/>
    </row>
    <row r="9" spans="1:8" ht="10.5" customHeight="1">
      <c r="A9" s="279"/>
      <c r="B9" s="282" t="s">
        <v>81</v>
      </c>
      <c r="C9" s="283"/>
      <c r="D9" s="283"/>
      <c r="E9" s="283"/>
      <c r="F9" s="284"/>
      <c r="G9" s="285" t="s">
        <v>82</v>
      </c>
      <c r="H9" s="285" t="s">
        <v>83</v>
      </c>
    </row>
    <row r="10" spans="1:8" ht="13.2" customHeight="1">
      <c r="A10" s="280"/>
      <c r="B10" s="274" t="s">
        <v>84</v>
      </c>
      <c r="C10" s="274" t="s">
        <v>31</v>
      </c>
      <c r="D10" s="288" t="s">
        <v>32</v>
      </c>
      <c r="E10" s="274" t="s">
        <v>85</v>
      </c>
      <c r="F10" s="274" t="s">
        <v>86</v>
      </c>
      <c r="G10" s="286"/>
      <c r="H10" s="286"/>
    </row>
    <row r="11" spans="1:8">
      <c r="A11" s="280"/>
      <c r="B11" s="274"/>
      <c r="C11" s="274"/>
      <c r="D11" s="288"/>
      <c r="E11" s="274"/>
      <c r="F11" s="274"/>
      <c r="G11" s="286"/>
      <c r="H11" s="286"/>
    </row>
    <row r="12" spans="1:8" ht="6.75" customHeight="1">
      <c r="A12" s="281"/>
      <c r="B12" s="275"/>
      <c r="C12" s="275"/>
      <c r="D12" s="289"/>
      <c r="E12" s="275"/>
      <c r="F12" s="275"/>
      <c r="G12" s="287"/>
      <c r="H12" s="287"/>
    </row>
    <row r="13" spans="1:8" ht="13.8" thickBot="1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</row>
    <row r="14" spans="1:8" ht="41.4" customHeight="1">
      <c r="A14" s="231" t="s">
        <v>261</v>
      </c>
      <c r="B14" s="48">
        <v>874</v>
      </c>
      <c r="C14" s="49">
        <v>0</v>
      </c>
      <c r="D14" s="49">
        <v>0</v>
      </c>
      <c r="E14" s="50">
        <v>0</v>
      </c>
      <c r="F14" s="51">
        <v>0</v>
      </c>
      <c r="G14" s="243">
        <f>G15+G33+G37+G47+G58+G63+G66+G71</f>
        <v>102797820</v>
      </c>
      <c r="H14" s="243"/>
    </row>
    <row r="15" spans="1:8" ht="18" customHeight="1">
      <c r="A15" s="52" t="s">
        <v>33</v>
      </c>
      <c r="B15" s="53"/>
      <c r="C15" s="54">
        <v>1</v>
      </c>
      <c r="D15" s="54">
        <v>0</v>
      </c>
      <c r="E15" s="55">
        <v>0</v>
      </c>
      <c r="F15" s="56">
        <v>0</v>
      </c>
      <c r="G15" s="57">
        <f>G16+G17+G18+G19+G20+G21+G22+G23+G24+G25+G26+G27+G28+G29++G30+G31+G32</f>
        <v>16037303</v>
      </c>
      <c r="H15" s="57">
        <f>H16+H17+H18+H19+H20+H22+H29+H28+H31+H21</f>
        <v>0</v>
      </c>
    </row>
    <row r="16" spans="1:8" ht="97.2" customHeight="1">
      <c r="A16" s="152" t="s">
        <v>220</v>
      </c>
      <c r="B16" s="162"/>
      <c r="C16" s="163">
        <v>1</v>
      </c>
      <c r="D16" s="163">
        <v>2</v>
      </c>
      <c r="E16" s="142" t="s">
        <v>128</v>
      </c>
      <c r="F16" s="120">
        <v>100</v>
      </c>
      <c r="G16" s="246">
        <v>1002000</v>
      </c>
      <c r="H16" s="116"/>
    </row>
    <row r="17" spans="1:8" ht="111" customHeight="1">
      <c r="A17" s="140" t="s">
        <v>275</v>
      </c>
      <c r="B17" s="138"/>
      <c r="C17" s="163">
        <v>1</v>
      </c>
      <c r="D17" s="163">
        <v>3</v>
      </c>
      <c r="E17" s="142" t="s">
        <v>130</v>
      </c>
      <c r="F17" s="120">
        <v>100</v>
      </c>
      <c r="G17" s="246">
        <v>224000</v>
      </c>
      <c r="H17" s="116"/>
    </row>
    <row r="18" spans="1:8" ht="96.6" customHeight="1">
      <c r="A18" s="176" t="s">
        <v>232</v>
      </c>
      <c r="B18" s="53"/>
      <c r="C18" s="163">
        <v>1</v>
      </c>
      <c r="D18" s="163">
        <v>4</v>
      </c>
      <c r="E18" s="142" t="s">
        <v>134</v>
      </c>
      <c r="F18" s="120">
        <v>100</v>
      </c>
      <c r="G18" s="246">
        <v>7548000</v>
      </c>
      <c r="H18" s="116"/>
    </row>
    <row r="19" spans="1:8" ht="50.4" customHeight="1">
      <c r="A19" s="72" t="s">
        <v>236</v>
      </c>
      <c r="B19" s="69"/>
      <c r="C19" s="163">
        <v>1</v>
      </c>
      <c r="D19" s="163">
        <v>4</v>
      </c>
      <c r="E19" s="142" t="s">
        <v>134</v>
      </c>
      <c r="F19" s="120">
        <v>200</v>
      </c>
      <c r="G19" s="246">
        <v>2071000</v>
      </c>
      <c r="H19" s="116"/>
    </row>
    <row r="20" spans="1:8" ht="33.6" customHeight="1">
      <c r="A20" s="72" t="s">
        <v>221</v>
      </c>
      <c r="B20" s="70"/>
      <c r="C20" s="163">
        <v>1</v>
      </c>
      <c r="D20" s="163">
        <v>4</v>
      </c>
      <c r="E20" s="142" t="s">
        <v>134</v>
      </c>
      <c r="F20" s="120">
        <v>800</v>
      </c>
      <c r="G20" s="246">
        <v>60000</v>
      </c>
      <c r="H20" s="116"/>
    </row>
    <row r="21" spans="1:8" ht="31.95" customHeight="1">
      <c r="A21" s="147" t="s">
        <v>244</v>
      </c>
      <c r="B21" s="181"/>
      <c r="C21" s="164">
        <v>1</v>
      </c>
      <c r="D21" s="164">
        <v>6</v>
      </c>
      <c r="E21" s="142" t="s">
        <v>245</v>
      </c>
      <c r="F21" s="120">
        <v>500</v>
      </c>
      <c r="G21" s="246">
        <v>210000</v>
      </c>
      <c r="H21" s="116"/>
    </row>
    <row r="22" spans="1:8" ht="33" customHeight="1">
      <c r="A22" s="152" t="s">
        <v>222</v>
      </c>
      <c r="B22" s="113"/>
      <c r="C22" s="164">
        <v>1</v>
      </c>
      <c r="D22" s="165">
        <v>11</v>
      </c>
      <c r="E22" s="15" t="s">
        <v>131</v>
      </c>
      <c r="F22" s="120">
        <v>800</v>
      </c>
      <c r="G22" s="246">
        <v>350000</v>
      </c>
      <c r="H22" s="116"/>
    </row>
    <row r="23" spans="1:8" ht="62.4" customHeight="1">
      <c r="A23" s="167" t="s">
        <v>349</v>
      </c>
      <c r="B23" s="69"/>
      <c r="C23" s="163">
        <v>1</v>
      </c>
      <c r="D23" s="163">
        <v>13</v>
      </c>
      <c r="E23" s="245" t="s">
        <v>468</v>
      </c>
      <c r="F23" s="120">
        <v>200</v>
      </c>
      <c r="G23" s="246">
        <v>100000</v>
      </c>
      <c r="H23" s="116"/>
    </row>
    <row r="24" spans="1:8" ht="91.95" customHeight="1">
      <c r="A24" s="167" t="s">
        <v>237</v>
      </c>
      <c r="B24" s="69"/>
      <c r="C24" s="163">
        <v>1</v>
      </c>
      <c r="D24" s="163">
        <v>13</v>
      </c>
      <c r="E24" s="245" t="s">
        <v>463</v>
      </c>
      <c r="F24" s="120">
        <v>200</v>
      </c>
      <c r="G24" s="246">
        <v>640000</v>
      </c>
      <c r="H24" s="116"/>
    </row>
    <row r="25" spans="1:8" ht="120" customHeight="1">
      <c r="A25" s="147" t="s">
        <v>233</v>
      </c>
      <c r="B25" s="69"/>
      <c r="C25" s="163">
        <v>1</v>
      </c>
      <c r="D25" s="163">
        <v>13</v>
      </c>
      <c r="E25" s="245" t="s">
        <v>464</v>
      </c>
      <c r="F25" s="120">
        <v>200</v>
      </c>
      <c r="G25" s="246">
        <v>1000000</v>
      </c>
      <c r="H25" s="116"/>
    </row>
    <row r="26" spans="1:8" ht="67.95" customHeight="1">
      <c r="A26" s="167" t="s">
        <v>449</v>
      </c>
      <c r="B26" s="69"/>
      <c r="C26" s="163">
        <v>1</v>
      </c>
      <c r="D26" s="163">
        <v>13</v>
      </c>
      <c r="E26" s="15" t="s">
        <v>336</v>
      </c>
      <c r="F26" s="120">
        <v>200</v>
      </c>
      <c r="G26" s="246">
        <v>50000</v>
      </c>
      <c r="H26" s="116"/>
    </row>
    <row r="27" spans="1:8" ht="93" customHeight="1">
      <c r="A27" s="167" t="s">
        <v>450</v>
      </c>
      <c r="B27" s="69"/>
      <c r="C27" s="163">
        <v>1</v>
      </c>
      <c r="D27" s="163">
        <v>13</v>
      </c>
      <c r="E27" s="15" t="s">
        <v>338</v>
      </c>
      <c r="F27" s="120">
        <v>200</v>
      </c>
      <c r="G27" s="246">
        <v>250000</v>
      </c>
      <c r="H27" s="116"/>
    </row>
    <row r="28" spans="1:8" ht="69.599999999999994" customHeight="1">
      <c r="A28" s="152" t="s">
        <v>223</v>
      </c>
      <c r="B28" s="70"/>
      <c r="C28" s="163">
        <v>1</v>
      </c>
      <c r="D28" s="163">
        <v>13</v>
      </c>
      <c r="E28" s="15" t="s">
        <v>136</v>
      </c>
      <c r="F28" s="166">
        <v>200</v>
      </c>
      <c r="G28" s="246">
        <v>220000</v>
      </c>
      <c r="H28" s="116"/>
    </row>
    <row r="29" spans="1:8" ht="52.95" customHeight="1">
      <c r="A29" s="152" t="s">
        <v>224</v>
      </c>
      <c r="B29" s="70"/>
      <c r="C29" s="163">
        <v>1</v>
      </c>
      <c r="D29" s="163">
        <v>13</v>
      </c>
      <c r="E29" s="15" t="s">
        <v>137</v>
      </c>
      <c r="F29" s="166">
        <v>200</v>
      </c>
      <c r="G29" s="246">
        <v>2092803</v>
      </c>
      <c r="H29" s="116"/>
    </row>
    <row r="30" spans="1:8" ht="50.4" customHeight="1">
      <c r="A30" s="152" t="s">
        <v>350</v>
      </c>
      <c r="B30" s="70"/>
      <c r="C30" s="163">
        <v>1</v>
      </c>
      <c r="D30" s="163">
        <v>13</v>
      </c>
      <c r="E30" s="15" t="s">
        <v>137</v>
      </c>
      <c r="F30" s="166">
        <v>300</v>
      </c>
      <c r="G30" s="246">
        <v>20000</v>
      </c>
      <c r="H30" s="116"/>
    </row>
    <row r="31" spans="1:8" ht="41.4" customHeight="1">
      <c r="A31" s="152" t="s">
        <v>225</v>
      </c>
      <c r="B31" s="70"/>
      <c r="C31" s="163">
        <v>1</v>
      </c>
      <c r="D31" s="163">
        <v>13</v>
      </c>
      <c r="E31" s="15" t="s">
        <v>138</v>
      </c>
      <c r="F31" s="166">
        <v>500</v>
      </c>
      <c r="G31" s="246">
        <v>149500</v>
      </c>
      <c r="H31" s="116"/>
    </row>
    <row r="32" spans="1:8" ht="49.2" customHeight="1">
      <c r="A32" s="244" t="s">
        <v>351</v>
      </c>
      <c r="B32" s="70"/>
      <c r="C32" s="163">
        <v>1</v>
      </c>
      <c r="D32" s="163">
        <v>13</v>
      </c>
      <c r="E32" s="15" t="s">
        <v>341</v>
      </c>
      <c r="F32" s="166">
        <v>200</v>
      </c>
      <c r="G32" s="246">
        <v>50000</v>
      </c>
      <c r="H32" s="116"/>
    </row>
    <row r="33" spans="1:8" ht="33.6" customHeight="1">
      <c r="A33" s="52" t="s">
        <v>39</v>
      </c>
      <c r="B33" s="74"/>
      <c r="C33" s="115">
        <v>3</v>
      </c>
      <c r="D33" s="54">
        <v>0</v>
      </c>
      <c r="E33" s="55">
        <v>0</v>
      </c>
      <c r="F33" s="56">
        <v>0</v>
      </c>
      <c r="G33" s="119">
        <f>G34+G36+G35</f>
        <v>2200000</v>
      </c>
      <c r="H33" s="119"/>
    </row>
    <row r="34" spans="1:8" ht="99" customHeight="1">
      <c r="A34" s="152" t="s">
        <v>226</v>
      </c>
      <c r="B34" s="69"/>
      <c r="C34" s="163">
        <v>3</v>
      </c>
      <c r="D34" s="163">
        <v>9</v>
      </c>
      <c r="E34" s="158" t="s">
        <v>140</v>
      </c>
      <c r="F34" s="120">
        <v>200</v>
      </c>
      <c r="G34" s="246">
        <v>600000</v>
      </c>
      <c r="H34" s="116"/>
    </row>
    <row r="35" spans="1:8" ht="96.6" customHeight="1">
      <c r="A35" s="178" t="s">
        <v>234</v>
      </c>
      <c r="B35" s="90"/>
      <c r="C35" s="163">
        <v>3</v>
      </c>
      <c r="D35" s="163">
        <v>9</v>
      </c>
      <c r="E35" s="88" t="s">
        <v>218</v>
      </c>
      <c r="F35" s="120">
        <v>200</v>
      </c>
      <c r="G35" s="247">
        <v>150000</v>
      </c>
      <c r="H35" s="114"/>
    </row>
    <row r="36" spans="1:8" ht="38.4" customHeight="1">
      <c r="A36" s="140" t="s">
        <v>227</v>
      </c>
      <c r="B36" s="70"/>
      <c r="C36" s="163">
        <v>3</v>
      </c>
      <c r="D36" s="163">
        <v>9</v>
      </c>
      <c r="E36" s="15" t="s">
        <v>138</v>
      </c>
      <c r="F36" s="120">
        <v>500</v>
      </c>
      <c r="G36" s="246">
        <v>1450000</v>
      </c>
      <c r="H36" s="63"/>
    </row>
    <row r="37" spans="1:8" ht="26.4" customHeight="1">
      <c r="A37" s="52" t="s">
        <v>40</v>
      </c>
      <c r="B37" s="53"/>
      <c r="C37" s="54">
        <v>4</v>
      </c>
      <c r="D37" s="54"/>
      <c r="E37" s="55"/>
      <c r="F37" s="56"/>
      <c r="G37" s="57">
        <f>G38+G39+G40+G41+G42+G43+G44+G45+G46</f>
        <v>55223241</v>
      </c>
      <c r="H37" s="57">
        <f>H38+H45+H46+H39+H41</f>
        <v>0</v>
      </c>
    </row>
    <row r="38" spans="1:8" ht="92.4" customHeight="1">
      <c r="A38" s="83" t="s">
        <v>448</v>
      </c>
      <c r="B38" s="59"/>
      <c r="C38" s="163">
        <v>4</v>
      </c>
      <c r="D38" s="163">
        <v>8</v>
      </c>
      <c r="E38" s="142" t="s">
        <v>167</v>
      </c>
      <c r="F38" s="120">
        <v>800</v>
      </c>
      <c r="G38" s="246">
        <v>350000</v>
      </c>
      <c r="H38" s="63"/>
    </row>
    <row r="39" spans="1:8" ht="75" customHeight="1">
      <c r="A39" s="145" t="s">
        <v>447</v>
      </c>
      <c r="B39" s="69"/>
      <c r="C39" s="163">
        <v>4</v>
      </c>
      <c r="D39" s="163">
        <v>9</v>
      </c>
      <c r="E39" s="142" t="s">
        <v>197</v>
      </c>
      <c r="F39" s="120">
        <v>200</v>
      </c>
      <c r="G39" s="247">
        <v>830000</v>
      </c>
      <c r="H39" s="114"/>
    </row>
    <row r="40" spans="1:8" ht="95.25" customHeight="1">
      <c r="A40" s="145" t="s">
        <v>470</v>
      </c>
      <c r="B40" s="69"/>
      <c r="C40" s="163">
        <v>4</v>
      </c>
      <c r="D40" s="163">
        <v>9</v>
      </c>
      <c r="E40" s="142" t="s">
        <v>396</v>
      </c>
      <c r="F40" s="120">
        <v>200</v>
      </c>
      <c r="G40" s="247">
        <v>402662</v>
      </c>
      <c r="H40" s="114"/>
    </row>
    <row r="41" spans="1:8" ht="81" customHeight="1">
      <c r="A41" s="72" t="s">
        <v>264</v>
      </c>
      <c r="B41" s="69"/>
      <c r="C41" s="163">
        <v>4</v>
      </c>
      <c r="D41" s="163">
        <v>9</v>
      </c>
      <c r="E41" s="142" t="s">
        <v>210</v>
      </c>
      <c r="F41" s="120">
        <v>200</v>
      </c>
      <c r="G41" s="247">
        <v>9177338</v>
      </c>
      <c r="H41" s="118"/>
    </row>
    <row r="42" spans="1:8" ht="128.25" customHeight="1">
      <c r="A42" s="72" t="s">
        <v>444</v>
      </c>
      <c r="B42" s="69"/>
      <c r="C42" s="163">
        <v>4</v>
      </c>
      <c r="D42" s="163">
        <v>9</v>
      </c>
      <c r="E42" s="142" t="s">
        <v>400</v>
      </c>
      <c r="F42" s="120">
        <v>200</v>
      </c>
      <c r="G42" s="247">
        <v>1500000</v>
      </c>
      <c r="H42" s="118"/>
    </row>
    <row r="43" spans="1:8" ht="118.5" customHeight="1">
      <c r="A43" s="72" t="s">
        <v>445</v>
      </c>
      <c r="B43" s="69"/>
      <c r="C43" s="163">
        <v>4</v>
      </c>
      <c r="D43" s="163">
        <v>9</v>
      </c>
      <c r="E43" s="142" t="s">
        <v>394</v>
      </c>
      <c r="F43" s="120">
        <v>200</v>
      </c>
      <c r="G43" s="247">
        <v>8053241</v>
      </c>
      <c r="H43" s="118"/>
    </row>
    <row r="44" spans="1:8" ht="111.75" customHeight="1">
      <c r="A44" s="72" t="s">
        <v>446</v>
      </c>
      <c r="B44" s="69"/>
      <c r="C44" s="163">
        <v>4</v>
      </c>
      <c r="D44" s="163">
        <v>9</v>
      </c>
      <c r="E44" s="142" t="s">
        <v>398</v>
      </c>
      <c r="F44" s="120">
        <v>200</v>
      </c>
      <c r="G44" s="247">
        <v>30000000</v>
      </c>
      <c r="H44" s="118"/>
    </row>
    <row r="45" spans="1:8" ht="93.6" customHeight="1">
      <c r="A45" s="73" t="s">
        <v>352</v>
      </c>
      <c r="B45" s="59"/>
      <c r="C45" s="163">
        <v>4</v>
      </c>
      <c r="D45" s="163">
        <v>12</v>
      </c>
      <c r="E45" s="142" t="s">
        <v>330</v>
      </c>
      <c r="F45" s="120">
        <v>800</v>
      </c>
      <c r="G45" s="246">
        <v>450000</v>
      </c>
      <c r="H45" s="116"/>
    </row>
    <row r="46" spans="1:8" ht="80.400000000000006" customHeight="1">
      <c r="A46" s="177" t="s">
        <v>228</v>
      </c>
      <c r="B46" s="59"/>
      <c r="C46" s="163">
        <v>4</v>
      </c>
      <c r="D46" s="163">
        <v>12</v>
      </c>
      <c r="E46" s="142" t="s">
        <v>170</v>
      </c>
      <c r="F46" s="120">
        <v>600</v>
      </c>
      <c r="G46" s="246">
        <v>4460000</v>
      </c>
      <c r="H46" s="116"/>
    </row>
    <row r="47" spans="1:8" ht="25.2" customHeight="1">
      <c r="A47" s="52" t="s">
        <v>43</v>
      </c>
      <c r="B47" s="74"/>
      <c r="C47" s="54">
        <v>5</v>
      </c>
      <c r="D47" s="54">
        <v>0</v>
      </c>
      <c r="E47" s="55">
        <v>0</v>
      </c>
      <c r="F47" s="56">
        <v>0</v>
      </c>
      <c r="G47" s="57">
        <f>G48+G49+G50+G51+G52+G53+G54+G55+G56+G57</f>
        <v>23830000</v>
      </c>
      <c r="H47" s="57"/>
    </row>
    <row r="48" spans="1:8" ht="157.5" customHeight="1">
      <c r="A48" s="153" t="s">
        <v>443</v>
      </c>
      <c r="B48" s="74"/>
      <c r="C48" s="163">
        <v>5</v>
      </c>
      <c r="D48" s="163">
        <v>1</v>
      </c>
      <c r="E48" s="155" t="s">
        <v>406</v>
      </c>
      <c r="F48" s="155">
        <v>400</v>
      </c>
      <c r="G48" s="246">
        <v>2500000</v>
      </c>
      <c r="H48" s="57"/>
    </row>
    <row r="49" spans="1:8" ht="78" customHeight="1">
      <c r="A49" s="153" t="s">
        <v>274</v>
      </c>
      <c r="B49" s="69"/>
      <c r="C49" s="163">
        <v>5</v>
      </c>
      <c r="D49" s="163">
        <v>2</v>
      </c>
      <c r="E49" s="155" t="s">
        <v>459</v>
      </c>
      <c r="F49" s="120">
        <v>200</v>
      </c>
      <c r="G49" s="246">
        <v>1000000</v>
      </c>
      <c r="H49" s="66"/>
    </row>
    <row r="50" spans="1:8" ht="79.2" customHeight="1">
      <c r="A50" s="153" t="s">
        <v>259</v>
      </c>
      <c r="B50" s="112"/>
      <c r="C50" s="163">
        <v>5</v>
      </c>
      <c r="D50" s="163">
        <v>2</v>
      </c>
      <c r="E50" s="155" t="s">
        <v>461</v>
      </c>
      <c r="F50" s="120">
        <v>200</v>
      </c>
      <c r="G50" s="246">
        <v>90000</v>
      </c>
      <c r="H50" s="66"/>
    </row>
    <row r="51" spans="1:8" ht="112.5" customHeight="1">
      <c r="A51" s="153" t="s">
        <v>442</v>
      </c>
      <c r="B51" s="69"/>
      <c r="C51" s="163">
        <v>5</v>
      </c>
      <c r="D51" s="163">
        <v>2</v>
      </c>
      <c r="E51" s="155" t="s">
        <v>466</v>
      </c>
      <c r="F51" s="120">
        <v>800</v>
      </c>
      <c r="G51" s="246">
        <v>2900000</v>
      </c>
      <c r="H51" s="66"/>
    </row>
    <row r="52" spans="1:8" ht="93" customHeight="1">
      <c r="A52" s="153" t="s">
        <v>441</v>
      </c>
      <c r="B52" s="69"/>
      <c r="C52" s="163">
        <v>5</v>
      </c>
      <c r="D52" s="163">
        <v>3</v>
      </c>
      <c r="E52" s="155" t="s">
        <v>416</v>
      </c>
      <c r="F52" s="120">
        <v>200</v>
      </c>
      <c r="G52" s="246">
        <v>400000</v>
      </c>
      <c r="H52" s="66"/>
    </row>
    <row r="53" spans="1:8" ht="81.599999999999994" customHeight="1">
      <c r="A53" s="152" t="s">
        <v>262</v>
      </c>
      <c r="B53" s="69"/>
      <c r="C53" s="163">
        <v>5</v>
      </c>
      <c r="D53" s="163">
        <v>3</v>
      </c>
      <c r="E53" s="142" t="s">
        <v>200</v>
      </c>
      <c r="F53" s="120">
        <v>200</v>
      </c>
      <c r="G53" s="246">
        <v>4140000</v>
      </c>
      <c r="H53" s="116"/>
    </row>
    <row r="54" spans="1:8" ht="76.2" customHeight="1">
      <c r="A54" s="152" t="s">
        <v>263</v>
      </c>
      <c r="B54" s="70"/>
      <c r="C54" s="163">
        <v>5</v>
      </c>
      <c r="D54" s="163">
        <v>3</v>
      </c>
      <c r="E54" s="142" t="s">
        <v>204</v>
      </c>
      <c r="F54" s="120">
        <v>200</v>
      </c>
      <c r="G54" s="246">
        <v>6250000</v>
      </c>
      <c r="H54" s="116"/>
    </row>
    <row r="55" spans="1:8" ht="109.95" customHeight="1">
      <c r="A55" s="176" t="s">
        <v>231</v>
      </c>
      <c r="B55" s="78"/>
      <c r="C55" s="163">
        <v>5</v>
      </c>
      <c r="D55" s="163">
        <v>5</v>
      </c>
      <c r="E55" s="142" t="s">
        <v>206</v>
      </c>
      <c r="F55" s="166">
        <v>100</v>
      </c>
      <c r="G55" s="248">
        <v>5802038</v>
      </c>
      <c r="H55" s="82">
        <v>0</v>
      </c>
    </row>
    <row r="56" spans="1:8" ht="68.400000000000006" customHeight="1">
      <c r="A56" s="72" t="s">
        <v>230</v>
      </c>
      <c r="B56" s="69"/>
      <c r="C56" s="163">
        <v>5</v>
      </c>
      <c r="D56" s="163">
        <v>5</v>
      </c>
      <c r="E56" s="142" t="s">
        <v>206</v>
      </c>
      <c r="F56" s="120">
        <v>200</v>
      </c>
      <c r="G56" s="248">
        <v>743912</v>
      </c>
      <c r="H56" s="82">
        <v>0</v>
      </c>
    </row>
    <row r="57" spans="1:8" ht="49.2" customHeight="1">
      <c r="A57" s="169" t="s">
        <v>239</v>
      </c>
      <c r="B57" s="78"/>
      <c r="C57" s="163">
        <v>5</v>
      </c>
      <c r="D57" s="163">
        <v>5</v>
      </c>
      <c r="E57" s="142" t="s">
        <v>206</v>
      </c>
      <c r="F57" s="120">
        <v>800</v>
      </c>
      <c r="G57" s="248">
        <v>4050</v>
      </c>
      <c r="H57" s="82"/>
    </row>
    <row r="58" spans="1:8" ht="23.4" customHeight="1">
      <c r="A58" s="52" t="s">
        <v>47</v>
      </c>
      <c r="B58" s="74"/>
      <c r="C58" s="54">
        <v>7</v>
      </c>
      <c r="D58" s="79"/>
      <c r="E58" s="80"/>
      <c r="F58" s="81"/>
      <c r="G58" s="57">
        <f>G59+G60+G61+G62</f>
        <v>230000</v>
      </c>
      <c r="H58" s="57"/>
    </row>
    <row r="59" spans="1:8" ht="76.95" customHeight="1">
      <c r="A59" s="73" t="s">
        <v>238</v>
      </c>
      <c r="B59" s="137"/>
      <c r="C59" s="163">
        <v>7</v>
      </c>
      <c r="D59" s="163">
        <v>7</v>
      </c>
      <c r="E59" s="142" t="s">
        <v>176</v>
      </c>
      <c r="F59" s="120">
        <v>200</v>
      </c>
      <c r="G59" s="246">
        <v>63000</v>
      </c>
      <c r="H59" s="116"/>
    </row>
    <row r="60" spans="1:8" ht="75" customHeight="1">
      <c r="A60" s="73" t="s">
        <v>358</v>
      </c>
      <c r="B60" s="137"/>
      <c r="C60" s="163">
        <v>7</v>
      </c>
      <c r="D60" s="163">
        <v>7</v>
      </c>
      <c r="E60" s="142" t="s">
        <v>176</v>
      </c>
      <c r="F60" s="120">
        <v>300</v>
      </c>
      <c r="G60" s="246">
        <v>45000</v>
      </c>
      <c r="H60" s="116"/>
    </row>
    <row r="61" spans="1:8" ht="65.400000000000006" customHeight="1">
      <c r="A61" s="73" t="s">
        <v>238</v>
      </c>
      <c r="B61" s="69"/>
      <c r="C61" s="163">
        <v>7</v>
      </c>
      <c r="D61" s="163">
        <v>7</v>
      </c>
      <c r="E61" s="142" t="s">
        <v>179</v>
      </c>
      <c r="F61" s="120">
        <v>200</v>
      </c>
      <c r="G61" s="246">
        <v>54000</v>
      </c>
      <c r="H61" s="66"/>
    </row>
    <row r="62" spans="1:8" ht="65.400000000000006" customHeight="1">
      <c r="A62" s="73" t="s">
        <v>358</v>
      </c>
      <c r="B62" s="69"/>
      <c r="C62" s="163">
        <v>7</v>
      </c>
      <c r="D62" s="163">
        <v>7</v>
      </c>
      <c r="E62" s="142" t="s">
        <v>179</v>
      </c>
      <c r="F62" s="120">
        <v>300</v>
      </c>
      <c r="G62" s="246">
        <v>68000</v>
      </c>
      <c r="H62" s="66"/>
    </row>
    <row r="63" spans="1:8" ht="16.2">
      <c r="A63" s="52" t="s">
        <v>353</v>
      </c>
      <c r="B63" s="53"/>
      <c r="C63" s="54">
        <v>8</v>
      </c>
      <c r="D63" s="54">
        <v>0</v>
      </c>
      <c r="E63" s="68"/>
      <c r="F63" s="65"/>
      <c r="G63" s="57">
        <f>G64+G65</f>
        <v>700000</v>
      </c>
      <c r="H63" s="57">
        <f>H64</f>
        <v>0</v>
      </c>
    </row>
    <row r="64" spans="1:8" ht="31.2">
      <c r="A64" s="153" t="s">
        <v>354</v>
      </c>
      <c r="B64" s="59"/>
      <c r="C64" s="163">
        <v>8</v>
      </c>
      <c r="D64" s="163">
        <v>1</v>
      </c>
      <c r="E64" s="142" t="s">
        <v>138</v>
      </c>
      <c r="F64" s="120">
        <v>500</v>
      </c>
      <c r="G64" s="246">
        <v>500000</v>
      </c>
      <c r="H64" s="116"/>
    </row>
    <row r="65" spans="1:8" ht="42.75" customHeight="1">
      <c r="A65" s="153" t="s">
        <v>354</v>
      </c>
      <c r="B65" s="59"/>
      <c r="C65" s="163">
        <v>8</v>
      </c>
      <c r="D65" s="163">
        <v>4</v>
      </c>
      <c r="E65" s="142" t="s">
        <v>138</v>
      </c>
      <c r="F65" s="120">
        <v>500</v>
      </c>
      <c r="G65" s="246">
        <v>200000</v>
      </c>
      <c r="H65" s="116"/>
    </row>
    <row r="66" spans="1:8" ht="16.2">
      <c r="A66" s="146" t="s">
        <v>49</v>
      </c>
      <c r="B66" s="53"/>
      <c r="C66" s="54">
        <v>10</v>
      </c>
      <c r="D66" s="71"/>
      <c r="E66" s="62"/>
      <c r="F66" s="65"/>
      <c r="G66" s="57">
        <f>G67+G68+G69+G70</f>
        <v>4157276</v>
      </c>
      <c r="H66" s="57"/>
    </row>
    <row r="67" spans="1:8" ht="62.4">
      <c r="A67" s="83" t="s">
        <v>229</v>
      </c>
      <c r="B67" s="69"/>
      <c r="C67" s="163">
        <v>10</v>
      </c>
      <c r="D67" s="163">
        <v>1</v>
      </c>
      <c r="E67" s="142" t="s">
        <v>471</v>
      </c>
      <c r="F67" s="120">
        <v>300</v>
      </c>
      <c r="G67" s="246">
        <v>220000</v>
      </c>
      <c r="H67" s="116"/>
    </row>
    <row r="68" spans="1:8" ht="93.6">
      <c r="A68" s="152" t="s">
        <v>302</v>
      </c>
      <c r="B68" s="174"/>
      <c r="C68" s="163">
        <v>10</v>
      </c>
      <c r="D68" s="163">
        <v>3</v>
      </c>
      <c r="E68" s="142" t="s">
        <v>402</v>
      </c>
      <c r="F68" s="120">
        <v>300</v>
      </c>
      <c r="G68" s="246">
        <v>3450476</v>
      </c>
      <c r="H68" s="116"/>
    </row>
    <row r="69" spans="1:8" ht="124.5" customHeight="1">
      <c r="A69" s="152" t="s">
        <v>242</v>
      </c>
      <c r="B69" s="138"/>
      <c r="C69" s="163">
        <v>10</v>
      </c>
      <c r="D69" s="163">
        <v>3</v>
      </c>
      <c r="E69" s="142" t="s">
        <v>403</v>
      </c>
      <c r="F69" s="120">
        <v>300</v>
      </c>
      <c r="G69" s="246">
        <v>400000</v>
      </c>
      <c r="H69" s="116"/>
    </row>
    <row r="70" spans="1:8" ht="135" customHeight="1">
      <c r="A70" s="244" t="s">
        <v>440</v>
      </c>
      <c r="B70" s="263"/>
      <c r="C70" s="163">
        <v>10</v>
      </c>
      <c r="D70" s="163">
        <v>3</v>
      </c>
      <c r="E70" s="142" t="s">
        <v>404</v>
      </c>
      <c r="F70" s="120">
        <v>300</v>
      </c>
      <c r="G70" s="246">
        <v>86800</v>
      </c>
      <c r="H70" s="116"/>
    </row>
    <row r="71" spans="1:8" ht="16.2">
      <c r="A71" s="52" t="s">
        <v>52</v>
      </c>
      <c r="B71" s="53"/>
      <c r="C71" s="54">
        <v>11</v>
      </c>
      <c r="D71" s="54">
        <v>0</v>
      </c>
      <c r="E71" s="55">
        <v>0</v>
      </c>
      <c r="F71" s="56">
        <v>0</v>
      </c>
      <c r="G71" s="57">
        <f>G72+G73+G74+G75+G76</f>
        <v>420000</v>
      </c>
      <c r="H71" s="57">
        <f>H72+H73+H75+H76</f>
        <v>0</v>
      </c>
    </row>
    <row r="72" spans="1:8" ht="84" customHeight="1">
      <c r="A72" s="153" t="s">
        <v>235</v>
      </c>
      <c r="B72" s="69"/>
      <c r="C72" s="163">
        <v>11</v>
      </c>
      <c r="D72" s="163">
        <v>2</v>
      </c>
      <c r="E72" s="142" t="s">
        <v>189</v>
      </c>
      <c r="F72" s="120">
        <v>200</v>
      </c>
      <c r="G72" s="246">
        <v>20000</v>
      </c>
      <c r="H72" s="116"/>
    </row>
    <row r="73" spans="1:8" ht="78">
      <c r="A73" s="153" t="s">
        <v>355</v>
      </c>
      <c r="B73" s="69"/>
      <c r="C73" s="163">
        <v>11</v>
      </c>
      <c r="D73" s="163">
        <v>2</v>
      </c>
      <c r="E73" s="142" t="s">
        <v>189</v>
      </c>
      <c r="F73" s="120">
        <v>300</v>
      </c>
      <c r="G73" s="246">
        <v>105000</v>
      </c>
      <c r="H73" s="116"/>
    </row>
    <row r="74" spans="1:8" ht="77.400000000000006" customHeight="1">
      <c r="A74" s="153" t="s">
        <v>359</v>
      </c>
      <c r="B74" s="69"/>
      <c r="C74" s="163">
        <v>11</v>
      </c>
      <c r="D74" s="163">
        <v>2</v>
      </c>
      <c r="E74" s="142" t="s">
        <v>192</v>
      </c>
      <c r="F74" s="120">
        <v>200</v>
      </c>
      <c r="G74" s="246">
        <v>20000</v>
      </c>
      <c r="H74" s="116"/>
    </row>
    <row r="75" spans="1:8" ht="78">
      <c r="A75" s="153" t="s">
        <v>356</v>
      </c>
      <c r="B75" s="69"/>
      <c r="C75" s="163">
        <v>11</v>
      </c>
      <c r="D75" s="163">
        <v>2</v>
      </c>
      <c r="E75" s="142" t="s">
        <v>192</v>
      </c>
      <c r="F75" s="120">
        <v>300</v>
      </c>
      <c r="G75" s="246">
        <v>75000</v>
      </c>
      <c r="H75" s="61"/>
    </row>
    <row r="76" spans="1:8" ht="78">
      <c r="A76" s="73" t="s">
        <v>357</v>
      </c>
      <c r="B76" s="225"/>
      <c r="C76" s="194">
        <v>11</v>
      </c>
      <c r="D76" s="194">
        <v>2</v>
      </c>
      <c r="E76" s="88" t="s">
        <v>288</v>
      </c>
      <c r="F76" s="120">
        <v>600</v>
      </c>
      <c r="G76" s="246">
        <v>200000</v>
      </c>
      <c r="H76" s="61"/>
    </row>
    <row r="77" spans="1:8" ht="17.399999999999999">
      <c r="A77" s="276" t="s">
        <v>54</v>
      </c>
      <c r="B77" s="277"/>
      <c r="C77" s="277"/>
      <c r="D77" s="277"/>
      <c r="E77" s="277"/>
      <c r="F77" s="278"/>
      <c r="G77" s="61">
        <f>G14</f>
        <v>102797820</v>
      </c>
      <c r="H77" s="61">
        <f>H14</f>
        <v>0</v>
      </c>
    </row>
    <row r="78" spans="1:8" ht="17.399999999999999">
      <c r="A78" s="223"/>
      <c r="B78" s="223"/>
      <c r="C78" s="223"/>
      <c r="D78" s="223"/>
      <c r="E78" s="223"/>
      <c r="F78" s="223"/>
      <c r="G78" s="224"/>
      <c r="H78" s="224"/>
    </row>
    <row r="79" spans="1:8">
      <c r="A79" s="170" t="s">
        <v>214</v>
      </c>
      <c r="B79" s="37"/>
      <c r="C79" s="37"/>
      <c r="D79" s="37"/>
      <c r="E79" s="37"/>
      <c r="F79" s="37"/>
      <c r="G79" s="171">
        <f>Приложение4!D160-'Приложение 6'!G77</f>
        <v>0</v>
      </c>
      <c r="H79" s="148"/>
    </row>
  </sheetData>
  <mergeCells count="17">
    <mergeCell ref="E10:E12"/>
    <mergeCell ref="F10:F12"/>
    <mergeCell ref="A77:F77"/>
    <mergeCell ref="A8:H8"/>
    <mergeCell ref="A7:H7"/>
    <mergeCell ref="A9:A12"/>
    <mergeCell ref="B9:F9"/>
    <mergeCell ref="G9:G12"/>
    <mergeCell ref="H9:H12"/>
    <mergeCell ref="B10:B12"/>
    <mergeCell ref="C10:C12"/>
    <mergeCell ref="D10:D12"/>
    <mergeCell ref="A1:H1"/>
    <mergeCell ref="A2:H2"/>
    <mergeCell ref="A3:H3"/>
    <mergeCell ref="A4:H4"/>
    <mergeCell ref="A6:H6"/>
  </mergeCells>
  <phoneticPr fontId="11" type="noConversion"/>
  <pageMargins left="0.74803149606299213" right="0.35433070866141736" top="0.59055118110236227" bottom="0.39370078740157483" header="0.51181102362204722" footer="0.51181102362204722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68"/>
  <sheetViews>
    <sheetView topLeftCell="A55" workbookViewId="0">
      <selection activeCell="G56" sqref="G56"/>
    </sheetView>
  </sheetViews>
  <sheetFormatPr defaultRowHeight="13.2"/>
  <cols>
    <col min="1" max="1" width="50.44140625" customWidth="1"/>
    <col min="2" max="2" width="5.6640625" customWidth="1"/>
    <col min="3" max="3" width="4.109375" customWidth="1"/>
    <col min="4" max="4" width="4" customWidth="1"/>
    <col min="5" max="5" width="14.44140625" customWidth="1"/>
    <col min="6" max="6" width="5.33203125" customWidth="1"/>
    <col min="7" max="7" width="16.5546875" customWidth="1"/>
    <col min="8" max="8" width="16.33203125" customWidth="1"/>
    <col min="9" max="9" width="13.33203125" bestFit="1" customWidth="1"/>
    <col min="10" max="10" width="12.6640625" bestFit="1" customWidth="1"/>
  </cols>
  <sheetData>
    <row r="1" spans="1:8" ht="15.6">
      <c r="A1" s="270" t="s">
        <v>254</v>
      </c>
      <c r="B1" s="270"/>
      <c r="C1" s="270"/>
      <c r="D1" s="270"/>
      <c r="E1" s="270"/>
      <c r="F1" s="270"/>
      <c r="G1" s="270"/>
      <c r="H1" s="270"/>
    </row>
    <row r="2" spans="1:8" ht="15.6">
      <c r="A2" s="271" t="s">
        <v>87</v>
      </c>
      <c r="B2" s="271"/>
      <c r="C2" s="271"/>
      <c r="D2" s="271"/>
      <c r="E2" s="271"/>
      <c r="F2" s="271"/>
      <c r="G2" s="271"/>
      <c r="H2" s="271"/>
    </row>
    <row r="3" spans="1:8" ht="15.6">
      <c r="A3" s="271" t="s">
        <v>88</v>
      </c>
      <c r="B3" s="271"/>
      <c r="C3" s="271"/>
      <c r="D3" s="271"/>
      <c r="E3" s="271"/>
      <c r="F3" s="271"/>
      <c r="G3" s="271"/>
      <c r="H3" s="271"/>
    </row>
    <row r="4" spans="1:8" ht="15.6">
      <c r="A4" s="272" t="s">
        <v>348</v>
      </c>
      <c r="B4" s="272"/>
      <c r="C4" s="272"/>
      <c r="D4" s="272"/>
      <c r="E4" s="272"/>
      <c r="F4" s="272"/>
      <c r="G4" s="272"/>
      <c r="H4" s="272"/>
    </row>
    <row r="5" spans="1:8" ht="18">
      <c r="A5" s="46"/>
      <c r="B5" s="47"/>
      <c r="C5" s="47"/>
      <c r="D5" s="47"/>
      <c r="E5" s="47"/>
      <c r="F5" s="47"/>
      <c r="G5" s="47"/>
      <c r="H5" s="47"/>
    </row>
    <row r="6" spans="1:8" ht="15.6">
      <c r="A6" s="273" t="s">
        <v>105</v>
      </c>
      <c r="B6" s="273"/>
      <c r="C6" s="273"/>
      <c r="D6" s="273"/>
      <c r="E6" s="273"/>
      <c r="F6" s="273"/>
      <c r="G6" s="273"/>
      <c r="H6" s="273"/>
    </row>
    <row r="7" spans="1:8" ht="19.95" customHeight="1">
      <c r="A7" s="273" t="s">
        <v>360</v>
      </c>
      <c r="B7" s="273"/>
      <c r="C7" s="273"/>
      <c r="D7" s="273"/>
      <c r="E7" s="273"/>
      <c r="F7" s="273"/>
      <c r="G7" s="273"/>
      <c r="H7" s="273"/>
    </row>
    <row r="8" spans="1:8" ht="10.199999999999999" customHeight="1" thickBot="1">
      <c r="A8" s="273"/>
      <c r="B8" s="273"/>
      <c r="C8" s="273"/>
      <c r="D8" s="273"/>
      <c r="E8" s="273"/>
      <c r="F8" s="273"/>
      <c r="G8" s="273"/>
      <c r="H8" s="273"/>
    </row>
    <row r="9" spans="1:8">
      <c r="A9" s="279"/>
      <c r="B9" s="282" t="s">
        <v>81</v>
      </c>
      <c r="C9" s="283"/>
      <c r="D9" s="283"/>
      <c r="E9" s="283"/>
      <c r="F9" s="284"/>
      <c r="G9" s="285" t="s">
        <v>280</v>
      </c>
      <c r="H9" s="285" t="s">
        <v>305</v>
      </c>
    </row>
    <row r="10" spans="1:8" ht="13.2" customHeight="1">
      <c r="A10" s="280"/>
      <c r="B10" s="274" t="s">
        <v>84</v>
      </c>
      <c r="C10" s="274" t="s">
        <v>31</v>
      </c>
      <c r="D10" s="288" t="s">
        <v>32</v>
      </c>
      <c r="E10" s="274" t="s">
        <v>85</v>
      </c>
      <c r="F10" s="274" t="s">
        <v>86</v>
      </c>
      <c r="G10" s="286"/>
      <c r="H10" s="286"/>
    </row>
    <row r="11" spans="1:8">
      <c r="A11" s="280"/>
      <c r="B11" s="274"/>
      <c r="C11" s="274"/>
      <c r="D11" s="288"/>
      <c r="E11" s="274"/>
      <c r="F11" s="274"/>
      <c r="G11" s="286"/>
      <c r="H11" s="286"/>
    </row>
    <row r="12" spans="1:8">
      <c r="A12" s="281"/>
      <c r="B12" s="275"/>
      <c r="C12" s="275"/>
      <c r="D12" s="289"/>
      <c r="E12" s="275"/>
      <c r="F12" s="275"/>
      <c r="G12" s="287"/>
      <c r="H12" s="287"/>
    </row>
    <row r="13" spans="1:8" ht="13.8" thickBot="1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</row>
    <row r="14" spans="1:8" ht="37.200000000000003" customHeight="1">
      <c r="A14" s="231" t="s">
        <v>261</v>
      </c>
      <c r="B14" s="48">
        <v>874</v>
      </c>
      <c r="C14" s="49">
        <v>0</v>
      </c>
      <c r="D14" s="49">
        <v>0</v>
      </c>
      <c r="E14" s="50">
        <v>0</v>
      </c>
      <c r="F14" s="51">
        <v>0</v>
      </c>
      <c r="G14" s="243">
        <f>G15+G30+G33+G41+G52+G57+G61</f>
        <v>61847463</v>
      </c>
      <c r="H14" s="243">
        <f>H15+H30+H33+H41+H52+H57+H61</f>
        <v>65529961</v>
      </c>
    </row>
    <row r="15" spans="1:8" ht="23.4" customHeight="1">
      <c r="A15" s="52" t="s">
        <v>33</v>
      </c>
      <c r="B15" s="53"/>
      <c r="C15" s="54">
        <v>1</v>
      </c>
      <c r="D15" s="54">
        <v>0</v>
      </c>
      <c r="E15" s="55">
        <v>0</v>
      </c>
      <c r="F15" s="56">
        <v>0</v>
      </c>
      <c r="G15" s="57">
        <f>G16+G17+G18+G19+G20+G21+G22+G23+G24+G25+G26+G27+G28+G29</f>
        <v>13339820</v>
      </c>
      <c r="H15" s="57">
        <f>H16+H17+H18+H19+H20+H21+H22+H23+H24+H25+H26+H27+H28+H29</f>
        <v>13342820</v>
      </c>
    </row>
    <row r="16" spans="1:8" ht="98.4" customHeight="1">
      <c r="A16" s="152" t="s">
        <v>220</v>
      </c>
      <c r="B16" s="162"/>
      <c r="C16" s="163">
        <v>1</v>
      </c>
      <c r="D16" s="163">
        <v>2</v>
      </c>
      <c r="E16" s="142" t="s">
        <v>128</v>
      </c>
      <c r="F16" s="120">
        <v>100</v>
      </c>
      <c r="G16" s="246">
        <v>1002000</v>
      </c>
      <c r="H16" s="116">
        <v>1002000</v>
      </c>
    </row>
    <row r="17" spans="1:10" ht="105" customHeight="1">
      <c r="A17" s="140" t="s">
        <v>275</v>
      </c>
      <c r="B17" s="138"/>
      <c r="C17" s="163">
        <v>1</v>
      </c>
      <c r="D17" s="163">
        <v>3</v>
      </c>
      <c r="E17" s="142" t="s">
        <v>130</v>
      </c>
      <c r="F17" s="120">
        <v>100</v>
      </c>
      <c r="G17" s="246">
        <v>224000</v>
      </c>
      <c r="H17" s="116">
        <v>224000</v>
      </c>
    </row>
    <row r="18" spans="1:10" ht="98.4" customHeight="1">
      <c r="A18" s="176" t="s">
        <v>232</v>
      </c>
      <c r="B18" s="53"/>
      <c r="C18" s="163">
        <v>1</v>
      </c>
      <c r="D18" s="163">
        <v>4</v>
      </c>
      <c r="E18" s="142" t="s">
        <v>134</v>
      </c>
      <c r="F18" s="120">
        <v>100</v>
      </c>
      <c r="G18" s="246">
        <v>7548000</v>
      </c>
      <c r="H18" s="246">
        <v>7548000</v>
      </c>
    </row>
    <row r="19" spans="1:10" ht="50.4" customHeight="1">
      <c r="A19" s="72" t="s">
        <v>236</v>
      </c>
      <c r="B19" s="69"/>
      <c r="C19" s="163">
        <v>1</v>
      </c>
      <c r="D19" s="163">
        <v>4</v>
      </c>
      <c r="E19" s="142" t="s">
        <v>134</v>
      </c>
      <c r="F19" s="120">
        <v>200</v>
      </c>
      <c r="G19" s="246">
        <v>2281000</v>
      </c>
      <c r="H19" s="246">
        <v>2281000</v>
      </c>
    </row>
    <row r="20" spans="1:10" ht="34.200000000000003" customHeight="1">
      <c r="A20" s="72" t="s">
        <v>221</v>
      </c>
      <c r="B20" s="70"/>
      <c r="C20" s="163">
        <v>1</v>
      </c>
      <c r="D20" s="163">
        <v>4</v>
      </c>
      <c r="E20" s="142" t="s">
        <v>134</v>
      </c>
      <c r="F20" s="120">
        <v>800</v>
      </c>
      <c r="G20" s="246">
        <v>60000</v>
      </c>
      <c r="H20" s="246">
        <v>60000</v>
      </c>
    </row>
    <row r="21" spans="1:10" ht="36.6" customHeight="1">
      <c r="A21" s="152" t="s">
        <v>222</v>
      </c>
      <c r="B21" s="113"/>
      <c r="C21" s="164">
        <v>1</v>
      </c>
      <c r="D21" s="165">
        <v>11</v>
      </c>
      <c r="E21" s="15" t="s">
        <v>131</v>
      </c>
      <c r="F21" s="120">
        <v>800</v>
      </c>
      <c r="G21" s="246">
        <v>350000</v>
      </c>
      <c r="H21" s="116">
        <v>350000</v>
      </c>
    </row>
    <row r="22" spans="1:10" ht="64.95" customHeight="1">
      <c r="A22" s="167" t="s">
        <v>349</v>
      </c>
      <c r="B22" s="69"/>
      <c r="C22" s="163">
        <v>1</v>
      </c>
      <c r="D22" s="163">
        <v>13</v>
      </c>
      <c r="E22" s="245" t="s">
        <v>468</v>
      </c>
      <c r="F22" s="120">
        <v>200</v>
      </c>
      <c r="G22" s="246">
        <v>100000</v>
      </c>
      <c r="H22" s="116">
        <v>100000</v>
      </c>
      <c r="I22" s="254"/>
    </row>
    <row r="23" spans="1:10" ht="112.8" customHeight="1">
      <c r="A23" s="147" t="s">
        <v>233</v>
      </c>
      <c r="B23" s="69"/>
      <c r="C23" s="163">
        <v>1</v>
      </c>
      <c r="D23" s="163">
        <v>13</v>
      </c>
      <c r="E23" s="245" t="s">
        <v>464</v>
      </c>
      <c r="F23" s="120">
        <v>200</v>
      </c>
      <c r="G23" s="246">
        <v>700000</v>
      </c>
      <c r="H23" s="116">
        <v>700000</v>
      </c>
      <c r="I23" s="254"/>
      <c r="J23" s="255"/>
    </row>
    <row r="24" spans="1:10" ht="98.25" customHeight="1">
      <c r="A24" s="167" t="s">
        <v>449</v>
      </c>
      <c r="B24" s="69"/>
      <c r="C24" s="163">
        <v>1</v>
      </c>
      <c r="D24" s="163">
        <v>13</v>
      </c>
      <c r="E24" s="15" t="s">
        <v>336</v>
      </c>
      <c r="F24" s="120">
        <v>200</v>
      </c>
      <c r="G24" s="246">
        <v>50000</v>
      </c>
      <c r="H24" s="246">
        <v>50000</v>
      </c>
    </row>
    <row r="25" spans="1:10" ht="93.75" customHeight="1">
      <c r="A25" s="167" t="s">
        <v>450</v>
      </c>
      <c r="B25" s="69"/>
      <c r="C25" s="163">
        <v>1</v>
      </c>
      <c r="D25" s="163">
        <v>13</v>
      </c>
      <c r="E25" s="15" t="s">
        <v>338</v>
      </c>
      <c r="F25" s="120">
        <v>200</v>
      </c>
      <c r="G25" s="246">
        <v>250000</v>
      </c>
      <c r="H25" s="246">
        <v>250000</v>
      </c>
    </row>
    <row r="26" spans="1:10" ht="65.400000000000006" customHeight="1">
      <c r="A26" s="152" t="s">
        <v>223</v>
      </c>
      <c r="B26" s="70"/>
      <c r="C26" s="163">
        <v>1</v>
      </c>
      <c r="D26" s="163">
        <v>13</v>
      </c>
      <c r="E26" s="15" t="s">
        <v>136</v>
      </c>
      <c r="F26" s="166">
        <v>200</v>
      </c>
      <c r="G26" s="246">
        <v>220000</v>
      </c>
      <c r="H26" s="116">
        <v>220000</v>
      </c>
    </row>
    <row r="27" spans="1:10" ht="49.95" customHeight="1">
      <c r="A27" s="152" t="s">
        <v>224</v>
      </c>
      <c r="B27" s="70"/>
      <c r="C27" s="163">
        <v>1</v>
      </c>
      <c r="D27" s="163">
        <v>13</v>
      </c>
      <c r="E27" s="15" t="s">
        <v>137</v>
      </c>
      <c r="F27" s="166">
        <v>200</v>
      </c>
      <c r="G27" s="246">
        <v>484820</v>
      </c>
      <c r="H27" s="246">
        <v>487820</v>
      </c>
    </row>
    <row r="28" spans="1:10" ht="52.95" customHeight="1">
      <c r="A28" s="152" t="s">
        <v>350</v>
      </c>
      <c r="B28" s="70"/>
      <c r="C28" s="163">
        <v>1</v>
      </c>
      <c r="D28" s="163">
        <v>13</v>
      </c>
      <c r="E28" s="15" t="s">
        <v>137</v>
      </c>
      <c r="F28" s="166">
        <v>300</v>
      </c>
      <c r="G28" s="246">
        <v>20000</v>
      </c>
      <c r="H28" s="246">
        <v>20000</v>
      </c>
    </row>
    <row r="29" spans="1:10" ht="55.2" customHeight="1">
      <c r="A29" s="244" t="s">
        <v>351</v>
      </c>
      <c r="B29" s="70"/>
      <c r="C29" s="163">
        <v>1</v>
      </c>
      <c r="D29" s="163">
        <v>13</v>
      </c>
      <c r="E29" s="15" t="s">
        <v>341</v>
      </c>
      <c r="F29" s="166">
        <v>200</v>
      </c>
      <c r="G29" s="246">
        <v>50000</v>
      </c>
      <c r="H29" s="116">
        <v>50000</v>
      </c>
    </row>
    <row r="30" spans="1:10" ht="34.200000000000003" customHeight="1">
      <c r="A30" s="52" t="s">
        <v>39</v>
      </c>
      <c r="B30" s="74"/>
      <c r="C30" s="115">
        <v>3</v>
      </c>
      <c r="D30" s="54">
        <v>0</v>
      </c>
      <c r="E30" s="55">
        <v>0</v>
      </c>
      <c r="F30" s="56">
        <v>0</v>
      </c>
      <c r="G30" s="119">
        <f>G31+G32</f>
        <v>900000</v>
      </c>
      <c r="H30" s="119">
        <f>H31+H32</f>
        <v>900000</v>
      </c>
    </row>
    <row r="31" spans="1:10" ht="102" customHeight="1">
      <c r="A31" s="152" t="s">
        <v>226</v>
      </c>
      <c r="B31" s="69"/>
      <c r="C31" s="163">
        <v>3</v>
      </c>
      <c r="D31" s="163">
        <v>9</v>
      </c>
      <c r="E31" s="158" t="s">
        <v>140</v>
      </c>
      <c r="F31" s="120">
        <v>200</v>
      </c>
      <c r="G31" s="246">
        <v>750000</v>
      </c>
      <c r="H31" s="116">
        <v>750000</v>
      </c>
    </row>
    <row r="32" spans="1:10" ht="124.95" customHeight="1">
      <c r="A32" s="178" t="s">
        <v>234</v>
      </c>
      <c r="B32" s="90"/>
      <c r="C32" s="163">
        <v>3</v>
      </c>
      <c r="D32" s="163">
        <v>9</v>
      </c>
      <c r="E32" s="88" t="s">
        <v>218</v>
      </c>
      <c r="F32" s="120">
        <v>200</v>
      </c>
      <c r="G32" s="247">
        <v>150000</v>
      </c>
      <c r="H32" s="247">
        <v>150000</v>
      </c>
    </row>
    <row r="33" spans="1:10" ht="24.6" customHeight="1">
      <c r="A33" s="52" t="s">
        <v>40</v>
      </c>
      <c r="B33" s="53"/>
      <c r="C33" s="54">
        <v>4</v>
      </c>
      <c r="D33" s="54"/>
      <c r="E33" s="55"/>
      <c r="F33" s="56"/>
      <c r="G33" s="57">
        <f>G34+G35+G36+G37+G38+G39+G40</f>
        <v>23643241</v>
      </c>
      <c r="H33" s="57">
        <f>H34+H35+H36+H37+H38+H39+H40</f>
        <v>24243241</v>
      </c>
    </row>
    <row r="34" spans="1:10" ht="102" customHeight="1">
      <c r="A34" s="83" t="s">
        <v>448</v>
      </c>
      <c r="B34" s="59"/>
      <c r="C34" s="163">
        <v>4</v>
      </c>
      <c r="D34" s="163">
        <v>8</v>
      </c>
      <c r="E34" s="142" t="s">
        <v>167</v>
      </c>
      <c r="F34" s="120">
        <v>800</v>
      </c>
      <c r="G34" s="246">
        <v>350000</v>
      </c>
      <c r="H34" s="116">
        <v>350000</v>
      </c>
    </row>
    <row r="35" spans="1:10" ht="79.2" customHeight="1">
      <c r="A35" s="145" t="s">
        <v>447</v>
      </c>
      <c r="B35" s="69"/>
      <c r="C35" s="163">
        <v>4</v>
      </c>
      <c r="D35" s="163">
        <v>9</v>
      </c>
      <c r="E35" s="142" t="s">
        <v>197</v>
      </c>
      <c r="F35" s="120">
        <v>200</v>
      </c>
      <c r="G35" s="247">
        <v>950000</v>
      </c>
      <c r="H35" s="116">
        <v>950000</v>
      </c>
      <c r="I35" s="254"/>
      <c r="J35" s="255"/>
    </row>
    <row r="36" spans="1:10" ht="91.8" customHeight="1">
      <c r="A36" s="145" t="s">
        <v>470</v>
      </c>
      <c r="B36" s="69"/>
      <c r="C36" s="163">
        <v>4</v>
      </c>
      <c r="D36" s="163">
        <v>9</v>
      </c>
      <c r="E36" s="142" t="s">
        <v>396</v>
      </c>
      <c r="F36" s="120">
        <v>200</v>
      </c>
      <c r="G36" s="247">
        <v>402662</v>
      </c>
      <c r="H36" s="247">
        <v>402662</v>
      </c>
      <c r="I36" s="254"/>
      <c r="J36" s="255"/>
    </row>
    <row r="37" spans="1:10" ht="80.400000000000006" customHeight="1">
      <c r="A37" s="72" t="s">
        <v>264</v>
      </c>
      <c r="B37" s="69"/>
      <c r="C37" s="163">
        <v>4</v>
      </c>
      <c r="D37" s="163">
        <v>9</v>
      </c>
      <c r="E37" s="142" t="s">
        <v>210</v>
      </c>
      <c r="F37" s="120">
        <v>200</v>
      </c>
      <c r="G37" s="247">
        <v>8977338</v>
      </c>
      <c r="H37" s="247">
        <v>9577338</v>
      </c>
    </row>
    <row r="38" spans="1:10" ht="102.75" customHeight="1">
      <c r="A38" s="72" t="s">
        <v>445</v>
      </c>
      <c r="B38" s="69"/>
      <c r="C38" s="163">
        <v>4</v>
      </c>
      <c r="D38" s="163">
        <v>9</v>
      </c>
      <c r="E38" s="142" t="s">
        <v>394</v>
      </c>
      <c r="F38" s="120">
        <v>200</v>
      </c>
      <c r="G38" s="247">
        <v>8053241</v>
      </c>
      <c r="H38" s="247">
        <v>8053241</v>
      </c>
    </row>
    <row r="39" spans="1:10" ht="95.4" customHeight="1">
      <c r="A39" s="73" t="s">
        <v>352</v>
      </c>
      <c r="B39" s="59"/>
      <c r="C39" s="163">
        <v>4</v>
      </c>
      <c r="D39" s="163">
        <v>12</v>
      </c>
      <c r="E39" s="142" t="s">
        <v>330</v>
      </c>
      <c r="F39" s="120">
        <v>800</v>
      </c>
      <c r="G39" s="246">
        <v>450000</v>
      </c>
      <c r="H39" s="116">
        <v>450000</v>
      </c>
    </row>
    <row r="40" spans="1:10" ht="81.75" customHeight="1">
      <c r="A40" s="177" t="s">
        <v>228</v>
      </c>
      <c r="B40" s="59"/>
      <c r="C40" s="163">
        <v>4</v>
      </c>
      <c r="D40" s="163">
        <v>12</v>
      </c>
      <c r="E40" s="142" t="s">
        <v>170</v>
      </c>
      <c r="F40" s="120">
        <v>600</v>
      </c>
      <c r="G40" s="246">
        <v>4460000</v>
      </c>
      <c r="H40" s="116">
        <v>4460000</v>
      </c>
    </row>
    <row r="41" spans="1:10" ht="26.4" customHeight="1">
      <c r="A41" s="52" t="s">
        <v>43</v>
      </c>
      <c r="B41" s="74"/>
      <c r="C41" s="54">
        <v>5</v>
      </c>
      <c r="D41" s="54">
        <v>0</v>
      </c>
      <c r="E41" s="55">
        <v>0</v>
      </c>
      <c r="F41" s="56">
        <v>0</v>
      </c>
      <c r="G41" s="57">
        <f>G42+G43+G44+G45+G46+G47+G48+G49+G50+G51</f>
        <v>19700000</v>
      </c>
      <c r="H41" s="57">
        <f>H42+H43+H44+H45+H46+H47+H48+H49+H50+H51</f>
        <v>22699046</v>
      </c>
    </row>
    <row r="42" spans="1:10" ht="144.6" customHeight="1">
      <c r="A42" s="153" t="s">
        <v>443</v>
      </c>
      <c r="B42" s="74"/>
      <c r="C42" s="163">
        <v>5</v>
      </c>
      <c r="D42" s="163">
        <v>1</v>
      </c>
      <c r="E42" s="155" t="s">
        <v>406</v>
      </c>
      <c r="F42" s="155">
        <v>400</v>
      </c>
      <c r="G42" s="246">
        <v>2500000</v>
      </c>
      <c r="H42" s="246">
        <v>2500000</v>
      </c>
    </row>
    <row r="43" spans="1:10" ht="144.6" customHeight="1">
      <c r="A43" s="153" t="s">
        <v>451</v>
      </c>
      <c r="B43" s="74"/>
      <c r="C43" s="163">
        <v>5</v>
      </c>
      <c r="D43" s="163">
        <v>1</v>
      </c>
      <c r="E43" s="155" t="s">
        <v>405</v>
      </c>
      <c r="F43" s="155" t="s">
        <v>414</v>
      </c>
      <c r="G43" s="246"/>
      <c r="H43" s="246">
        <v>2749046</v>
      </c>
    </row>
    <row r="44" spans="1:10" ht="64.2" customHeight="1">
      <c r="A44" s="153" t="s">
        <v>274</v>
      </c>
      <c r="B44" s="69"/>
      <c r="C44" s="163">
        <v>5</v>
      </c>
      <c r="D44" s="163">
        <v>2</v>
      </c>
      <c r="E44" s="155" t="s">
        <v>459</v>
      </c>
      <c r="F44" s="120">
        <v>200</v>
      </c>
      <c r="G44" s="246">
        <v>250000</v>
      </c>
      <c r="H44" s="116">
        <v>500000</v>
      </c>
      <c r="I44" s="254"/>
      <c r="J44" s="255"/>
    </row>
    <row r="45" spans="1:10" ht="151.19999999999999" customHeight="1">
      <c r="A45" s="153" t="s">
        <v>442</v>
      </c>
      <c r="B45" s="69"/>
      <c r="C45" s="163">
        <v>5</v>
      </c>
      <c r="D45" s="163">
        <v>2</v>
      </c>
      <c r="E45" s="155" t="s">
        <v>466</v>
      </c>
      <c r="F45" s="120">
        <v>800</v>
      </c>
      <c r="G45" s="246">
        <v>2400000</v>
      </c>
      <c r="H45" s="246">
        <v>2400000</v>
      </c>
    </row>
    <row r="46" spans="1:10" ht="99" customHeight="1">
      <c r="A46" s="153" t="s">
        <v>441</v>
      </c>
      <c r="B46" s="69"/>
      <c r="C46" s="163">
        <v>5</v>
      </c>
      <c r="D46" s="163">
        <v>3</v>
      </c>
      <c r="E46" s="155" t="s">
        <v>416</v>
      </c>
      <c r="F46" s="120">
        <v>200</v>
      </c>
      <c r="G46" s="246">
        <v>400000</v>
      </c>
      <c r="H46" s="116">
        <v>400000</v>
      </c>
      <c r="I46" s="254"/>
      <c r="J46" s="255"/>
    </row>
    <row r="47" spans="1:10" ht="67.2" customHeight="1">
      <c r="A47" s="152" t="s">
        <v>262</v>
      </c>
      <c r="B47" s="69"/>
      <c r="C47" s="163">
        <v>5</v>
      </c>
      <c r="D47" s="163">
        <v>3</v>
      </c>
      <c r="E47" s="142" t="s">
        <v>200</v>
      </c>
      <c r="F47" s="120">
        <v>200</v>
      </c>
      <c r="G47" s="246">
        <v>600000</v>
      </c>
      <c r="H47" s="116">
        <v>600000</v>
      </c>
    </row>
    <row r="48" spans="1:10" ht="62.4">
      <c r="A48" s="152" t="s">
        <v>263</v>
      </c>
      <c r="B48" s="70"/>
      <c r="C48" s="163">
        <v>5</v>
      </c>
      <c r="D48" s="163">
        <v>3</v>
      </c>
      <c r="E48" s="142" t="s">
        <v>204</v>
      </c>
      <c r="F48" s="120">
        <v>200</v>
      </c>
      <c r="G48" s="246">
        <v>7000000</v>
      </c>
      <c r="H48" s="246">
        <v>7000000</v>
      </c>
    </row>
    <row r="49" spans="1:8" ht="81.599999999999994" customHeight="1">
      <c r="A49" s="176" t="s">
        <v>231</v>
      </c>
      <c r="B49" s="78"/>
      <c r="C49" s="163">
        <v>5</v>
      </c>
      <c r="D49" s="163">
        <v>5</v>
      </c>
      <c r="E49" s="142" t="s">
        <v>206</v>
      </c>
      <c r="F49" s="166">
        <v>100</v>
      </c>
      <c r="G49" s="248">
        <v>5802038</v>
      </c>
      <c r="H49" s="116">
        <v>5802038</v>
      </c>
    </row>
    <row r="50" spans="1:8" ht="56.4" customHeight="1">
      <c r="A50" s="72" t="s">
        <v>230</v>
      </c>
      <c r="B50" s="69"/>
      <c r="C50" s="163">
        <v>5</v>
      </c>
      <c r="D50" s="163">
        <v>5</v>
      </c>
      <c r="E50" s="142" t="s">
        <v>206</v>
      </c>
      <c r="F50" s="120">
        <v>200</v>
      </c>
      <c r="G50" s="248">
        <v>743912</v>
      </c>
      <c r="H50" s="116">
        <v>743912</v>
      </c>
    </row>
    <row r="51" spans="1:8" ht="48.6" customHeight="1">
      <c r="A51" s="169" t="s">
        <v>239</v>
      </c>
      <c r="B51" s="78"/>
      <c r="C51" s="163">
        <v>5</v>
      </c>
      <c r="D51" s="163">
        <v>5</v>
      </c>
      <c r="E51" s="142" t="s">
        <v>206</v>
      </c>
      <c r="F51" s="120">
        <v>800</v>
      </c>
      <c r="G51" s="248">
        <v>4050</v>
      </c>
      <c r="H51" s="248">
        <v>4050</v>
      </c>
    </row>
    <row r="52" spans="1:8" ht="28.95" customHeight="1">
      <c r="A52" s="52" t="s">
        <v>47</v>
      </c>
      <c r="B52" s="74"/>
      <c r="C52" s="54">
        <v>7</v>
      </c>
      <c r="D52" s="79"/>
      <c r="E52" s="80"/>
      <c r="F52" s="81"/>
      <c r="G52" s="57">
        <f>G53+G54+G55+G56</f>
        <v>230000</v>
      </c>
      <c r="H52" s="57">
        <f>H53+H54+H55+H56</f>
        <v>230000</v>
      </c>
    </row>
    <row r="53" spans="1:8" ht="69" customHeight="1">
      <c r="A53" s="73" t="s">
        <v>238</v>
      </c>
      <c r="B53" s="137"/>
      <c r="C53" s="163">
        <v>7</v>
      </c>
      <c r="D53" s="163">
        <v>7</v>
      </c>
      <c r="E53" s="142" t="s">
        <v>176</v>
      </c>
      <c r="F53" s="120">
        <v>200</v>
      </c>
      <c r="G53" s="246">
        <v>63000</v>
      </c>
      <c r="H53" s="246">
        <v>63000</v>
      </c>
    </row>
    <row r="54" spans="1:8" ht="66" customHeight="1">
      <c r="A54" s="73" t="s">
        <v>358</v>
      </c>
      <c r="B54" s="137"/>
      <c r="C54" s="163">
        <v>7</v>
      </c>
      <c r="D54" s="163">
        <v>7</v>
      </c>
      <c r="E54" s="142" t="s">
        <v>176</v>
      </c>
      <c r="F54" s="120">
        <v>300</v>
      </c>
      <c r="G54" s="246">
        <v>45000</v>
      </c>
      <c r="H54" s="246">
        <v>45000</v>
      </c>
    </row>
    <row r="55" spans="1:8" ht="61.95" customHeight="1">
      <c r="A55" s="73" t="s">
        <v>238</v>
      </c>
      <c r="B55" s="69"/>
      <c r="C55" s="163">
        <v>7</v>
      </c>
      <c r="D55" s="163">
        <v>7</v>
      </c>
      <c r="E55" s="142" t="s">
        <v>179</v>
      </c>
      <c r="F55" s="120">
        <v>200</v>
      </c>
      <c r="G55" s="246">
        <v>54000</v>
      </c>
      <c r="H55" s="246">
        <v>54000</v>
      </c>
    </row>
    <row r="56" spans="1:8" ht="62.4">
      <c r="A56" s="73" t="s">
        <v>358</v>
      </c>
      <c r="B56" s="69"/>
      <c r="C56" s="163">
        <v>7</v>
      </c>
      <c r="D56" s="163">
        <v>7</v>
      </c>
      <c r="E56" s="142" t="s">
        <v>179</v>
      </c>
      <c r="F56" s="120">
        <v>300</v>
      </c>
      <c r="G56" s="246">
        <v>68000</v>
      </c>
      <c r="H56" s="246">
        <v>68000</v>
      </c>
    </row>
    <row r="57" spans="1:8" ht="16.2">
      <c r="A57" s="146" t="s">
        <v>49</v>
      </c>
      <c r="B57" s="53"/>
      <c r="C57" s="54">
        <v>10</v>
      </c>
      <c r="D57" s="71"/>
      <c r="E57" s="62"/>
      <c r="F57" s="65"/>
      <c r="G57" s="57">
        <f>G58+G59+G60</f>
        <v>3814402</v>
      </c>
      <c r="H57" s="57">
        <f>H58+H59+H60</f>
        <v>3894854</v>
      </c>
    </row>
    <row r="58" spans="1:8" ht="62.4">
      <c r="A58" s="83" t="s">
        <v>229</v>
      </c>
      <c r="B58" s="69"/>
      <c r="C58" s="163">
        <v>10</v>
      </c>
      <c r="D58" s="163">
        <v>1</v>
      </c>
      <c r="E58" s="142" t="s">
        <v>471</v>
      </c>
      <c r="F58" s="120">
        <v>300</v>
      </c>
      <c r="G58" s="246">
        <v>220000</v>
      </c>
      <c r="H58" s="246">
        <v>220000</v>
      </c>
    </row>
    <row r="59" spans="1:8" ht="78">
      <c r="A59" s="152" t="s">
        <v>302</v>
      </c>
      <c r="B59" s="174"/>
      <c r="C59" s="163">
        <v>10</v>
      </c>
      <c r="D59" s="163">
        <v>3</v>
      </c>
      <c r="E59" s="142" t="s">
        <v>402</v>
      </c>
      <c r="F59" s="120">
        <v>300</v>
      </c>
      <c r="G59" s="246">
        <v>3594402</v>
      </c>
      <c r="H59" s="246">
        <v>3674854</v>
      </c>
    </row>
    <row r="60" spans="1:8" ht="109.2">
      <c r="A60" s="152" t="s">
        <v>242</v>
      </c>
      <c r="B60" s="138"/>
      <c r="C60" s="163">
        <v>10</v>
      </c>
      <c r="D60" s="163">
        <v>3</v>
      </c>
      <c r="E60" s="142" t="s">
        <v>403</v>
      </c>
      <c r="F60" s="120">
        <v>300</v>
      </c>
      <c r="G60" s="246">
        <v>0</v>
      </c>
      <c r="H60" s="246">
        <v>0</v>
      </c>
    </row>
    <row r="61" spans="1:8" ht="16.2">
      <c r="A61" s="52" t="s">
        <v>52</v>
      </c>
      <c r="B61" s="53"/>
      <c r="C61" s="54">
        <v>11</v>
      </c>
      <c r="D61" s="54">
        <v>0</v>
      </c>
      <c r="E61" s="55">
        <v>0</v>
      </c>
      <c r="F61" s="56">
        <v>0</v>
      </c>
      <c r="G61" s="249">
        <f>G62+G63+G64+G65</f>
        <v>220000</v>
      </c>
      <c r="H61" s="249">
        <f>H62+H63+H64+H65</f>
        <v>220000</v>
      </c>
    </row>
    <row r="62" spans="1:8" ht="78">
      <c r="A62" s="153" t="s">
        <v>235</v>
      </c>
      <c r="B62" s="69"/>
      <c r="C62" s="163">
        <v>11</v>
      </c>
      <c r="D62" s="163">
        <v>2</v>
      </c>
      <c r="E62" s="142" t="s">
        <v>189</v>
      </c>
      <c r="F62" s="120">
        <v>200</v>
      </c>
      <c r="G62" s="246">
        <v>20000</v>
      </c>
      <c r="H62" s="246">
        <v>20000</v>
      </c>
    </row>
    <row r="63" spans="1:8" ht="78">
      <c r="A63" s="153" t="s">
        <v>355</v>
      </c>
      <c r="B63" s="69"/>
      <c r="C63" s="163">
        <v>11</v>
      </c>
      <c r="D63" s="163">
        <v>2</v>
      </c>
      <c r="E63" s="142" t="s">
        <v>189</v>
      </c>
      <c r="F63" s="120">
        <v>300</v>
      </c>
      <c r="G63" s="246">
        <v>105000</v>
      </c>
      <c r="H63" s="246">
        <v>105000</v>
      </c>
    </row>
    <row r="64" spans="1:8" ht="78">
      <c r="A64" s="153" t="s">
        <v>359</v>
      </c>
      <c r="B64" s="69"/>
      <c r="C64" s="163">
        <v>11</v>
      </c>
      <c r="D64" s="163">
        <v>2</v>
      </c>
      <c r="E64" s="142" t="s">
        <v>192</v>
      </c>
      <c r="F64" s="120">
        <v>200</v>
      </c>
      <c r="G64" s="246">
        <v>20000</v>
      </c>
      <c r="H64" s="246">
        <v>20000</v>
      </c>
    </row>
    <row r="65" spans="1:8" ht="78">
      <c r="A65" s="153" t="s">
        <v>356</v>
      </c>
      <c r="B65" s="69"/>
      <c r="C65" s="163">
        <v>11</v>
      </c>
      <c r="D65" s="163">
        <v>2</v>
      </c>
      <c r="E65" s="142" t="s">
        <v>192</v>
      </c>
      <c r="F65" s="120">
        <v>300</v>
      </c>
      <c r="G65" s="246">
        <v>75000</v>
      </c>
      <c r="H65" s="246">
        <v>75000</v>
      </c>
    </row>
    <row r="66" spans="1:8" ht="15.6">
      <c r="A66" s="145" t="s">
        <v>344</v>
      </c>
      <c r="B66" s="250"/>
      <c r="C66" s="251"/>
      <c r="D66" s="251"/>
      <c r="E66" s="93"/>
      <c r="F66" s="252"/>
      <c r="G66" s="239">
        <v>1445000</v>
      </c>
      <c r="H66" s="239">
        <v>2745000</v>
      </c>
    </row>
    <row r="67" spans="1:8" ht="17.399999999999999">
      <c r="A67" s="276" t="s">
        <v>54</v>
      </c>
      <c r="B67" s="277"/>
      <c r="C67" s="277"/>
      <c r="D67" s="277"/>
      <c r="E67" s="277"/>
      <c r="F67" s="278"/>
      <c r="G67" s="61">
        <f>G14+G66</f>
        <v>63292463</v>
      </c>
      <c r="H67" s="61">
        <f>H14+H66</f>
        <v>68274961</v>
      </c>
    </row>
    <row r="68" spans="1:8">
      <c r="G68" s="171">
        <f>Приложение3!C55-Прил.7!G67</f>
        <v>0</v>
      </c>
      <c r="H68" s="171">
        <f>Приложение3!D55-Прил.7!H67</f>
        <v>0</v>
      </c>
    </row>
  </sheetData>
  <mergeCells count="17">
    <mergeCell ref="A1:H1"/>
    <mergeCell ref="A2:H2"/>
    <mergeCell ref="A3:H3"/>
    <mergeCell ref="A4:H4"/>
    <mergeCell ref="A6:H6"/>
    <mergeCell ref="D10:D12"/>
    <mergeCell ref="E10:E12"/>
    <mergeCell ref="F10:F12"/>
    <mergeCell ref="A67:F67"/>
    <mergeCell ref="A7:H7"/>
    <mergeCell ref="A8:H8"/>
    <mergeCell ref="A9:A12"/>
    <mergeCell ref="B9:F9"/>
    <mergeCell ref="G9:G12"/>
    <mergeCell ref="H9:H12"/>
    <mergeCell ref="B10:B12"/>
    <mergeCell ref="C10:C12"/>
  </mergeCells>
  <pageMargins left="0.51181102362204722" right="0.31496062992125984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8"/>
  <sheetViews>
    <sheetView view="pageBreakPreview" topLeftCell="A25" zoomScale="89" zoomScaleNormal="100" zoomScaleSheetLayoutView="89" workbookViewId="0">
      <selection activeCell="B24" sqref="B24"/>
    </sheetView>
  </sheetViews>
  <sheetFormatPr defaultRowHeight="13.2"/>
  <cols>
    <col min="1" max="1" width="79.109375" style="39" customWidth="1"/>
    <col min="2" max="2" width="6.5546875" style="39" customWidth="1"/>
    <col min="3" max="3" width="7.6640625" style="39" customWidth="1"/>
    <col min="4" max="4" width="19.44140625" style="39" customWidth="1"/>
  </cols>
  <sheetData>
    <row r="1" spans="1:4" ht="15.6">
      <c r="A1" s="306" t="s">
        <v>255</v>
      </c>
      <c r="B1" s="306"/>
      <c r="C1" s="306"/>
      <c r="D1" s="306"/>
    </row>
    <row r="2" spans="1:4" ht="15.6">
      <c r="A2" s="294" t="s">
        <v>56</v>
      </c>
      <c r="B2" s="294"/>
      <c r="C2" s="294"/>
      <c r="D2" s="294"/>
    </row>
    <row r="3" spans="1:4" ht="15.6">
      <c r="A3" s="294" t="s">
        <v>57</v>
      </c>
      <c r="B3" s="294"/>
      <c r="C3" s="294"/>
      <c r="D3" s="294"/>
    </row>
    <row r="4" spans="1:4" ht="15.6">
      <c r="A4" s="307" t="s">
        <v>362</v>
      </c>
      <c r="B4" s="307"/>
      <c r="C4" s="307"/>
      <c r="D4" s="307"/>
    </row>
    <row r="5" spans="1:4" ht="11.25" customHeight="1">
      <c r="A5" s="24"/>
      <c r="B5" s="24"/>
      <c r="C5" s="24"/>
      <c r="D5" s="24"/>
    </row>
    <row r="6" spans="1:4" ht="15" customHeight="1">
      <c r="A6" s="295" t="s">
        <v>26</v>
      </c>
      <c r="B6" s="295"/>
      <c r="C6" s="295"/>
      <c r="D6" s="295"/>
    </row>
    <row r="7" spans="1:4" ht="15.75" customHeight="1">
      <c r="A7" s="295" t="s">
        <v>27</v>
      </c>
      <c r="B7" s="295"/>
      <c r="C7" s="295"/>
      <c r="D7" s="295"/>
    </row>
    <row r="8" spans="1:4" ht="15.75" customHeight="1">
      <c r="A8" s="296" t="s">
        <v>28</v>
      </c>
      <c r="B8" s="296"/>
      <c r="C8" s="296"/>
      <c r="D8" s="296"/>
    </row>
    <row r="9" spans="1:4" ht="18">
      <c r="A9" s="295" t="s">
        <v>304</v>
      </c>
      <c r="B9" s="295"/>
      <c r="C9" s="295"/>
      <c r="D9" s="295"/>
    </row>
    <row r="10" spans="1:4" ht="16.2" thickBot="1">
      <c r="A10" s="25"/>
      <c r="B10" s="25"/>
      <c r="C10" s="25"/>
      <c r="D10" s="26" t="s">
        <v>29</v>
      </c>
    </row>
    <row r="11" spans="1:4" ht="15.6">
      <c r="A11" s="297"/>
      <c r="B11" s="300" t="s">
        <v>30</v>
      </c>
      <c r="C11" s="300"/>
      <c r="D11" s="300" t="s">
        <v>369</v>
      </c>
    </row>
    <row r="12" spans="1:4" ht="13.2" customHeight="1">
      <c r="A12" s="298"/>
      <c r="B12" s="308" t="s">
        <v>31</v>
      </c>
      <c r="C12" s="308" t="s">
        <v>32</v>
      </c>
      <c r="D12" s="301"/>
    </row>
    <row r="13" spans="1:4" ht="13.2" customHeight="1">
      <c r="A13" s="298"/>
      <c r="B13" s="308"/>
      <c r="C13" s="308"/>
      <c r="D13" s="301"/>
    </row>
    <row r="14" spans="1:4" ht="6" customHeight="1">
      <c r="A14" s="299"/>
      <c r="B14" s="308"/>
      <c r="C14" s="308"/>
      <c r="D14" s="302"/>
    </row>
    <row r="15" spans="1:4" ht="15.75" customHeight="1" thickBot="1">
      <c r="A15" s="27">
        <v>1</v>
      </c>
      <c r="B15" s="28">
        <v>2</v>
      </c>
      <c r="C15" s="28">
        <v>3</v>
      </c>
      <c r="D15" s="28">
        <v>4</v>
      </c>
    </row>
    <row r="16" spans="1:4" ht="18">
      <c r="A16" s="29" t="s">
        <v>33</v>
      </c>
      <c r="B16" s="30">
        <v>1</v>
      </c>
      <c r="C16" s="30">
        <v>0</v>
      </c>
      <c r="D16" s="200">
        <f>D17+D18+D19+D21+D22+D20</f>
        <v>16037303</v>
      </c>
    </row>
    <row r="17" spans="1:4" ht="34.950000000000003" customHeight="1">
      <c r="A17" s="31" t="s">
        <v>34</v>
      </c>
      <c r="B17" s="126">
        <v>1</v>
      </c>
      <c r="C17" s="126">
        <v>2</v>
      </c>
      <c r="D17" s="195">
        <v>1002000</v>
      </c>
    </row>
    <row r="18" spans="1:4" ht="46.8">
      <c r="A18" s="31" t="s">
        <v>35</v>
      </c>
      <c r="B18" s="126">
        <v>1</v>
      </c>
      <c r="C18" s="126">
        <v>3</v>
      </c>
      <c r="D18" s="195">
        <v>224000</v>
      </c>
    </row>
    <row r="19" spans="1:4" ht="46.8">
      <c r="A19" s="31" t="s">
        <v>36</v>
      </c>
      <c r="B19" s="126">
        <v>1</v>
      </c>
      <c r="C19" s="126">
        <v>4</v>
      </c>
      <c r="D19" s="195">
        <v>9679000</v>
      </c>
    </row>
    <row r="20" spans="1:4" ht="31.2" customHeight="1">
      <c r="A20" s="31" t="s">
        <v>246</v>
      </c>
      <c r="B20" s="126">
        <v>1</v>
      </c>
      <c r="C20" s="126">
        <v>6</v>
      </c>
      <c r="D20" s="195">
        <v>210000</v>
      </c>
    </row>
    <row r="21" spans="1:4" ht="19.5" customHeight="1">
      <c r="A21" s="31" t="s">
        <v>37</v>
      </c>
      <c r="B21" s="32">
        <v>1</v>
      </c>
      <c r="C21" s="32">
        <v>11</v>
      </c>
      <c r="D21" s="196">
        <v>350000</v>
      </c>
    </row>
    <row r="22" spans="1:4" ht="15.6">
      <c r="A22" s="31" t="s">
        <v>38</v>
      </c>
      <c r="B22" s="32">
        <v>1</v>
      </c>
      <c r="C22" s="32">
        <v>13</v>
      </c>
      <c r="D22" s="196">
        <v>4572303</v>
      </c>
    </row>
    <row r="23" spans="1:4" ht="21" customHeight="1">
      <c r="A23" s="33" t="s">
        <v>39</v>
      </c>
      <c r="B23" s="34">
        <v>3</v>
      </c>
      <c r="C23" s="34">
        <v>0</v>
      </c>
      <c r="D23" s="197">
        <f>D24</f>
        <v>2200000</v>
      </c>
    </row>
    <row r="24" spans="1:4" ht="33.75" customHeight="1">
      <c r="A24" s="87" t="s">
        <v>361</v>
      </c>
      <c r="B24" s="126">
        <v>3</v>
      </c>
      <c r="C24" s="126">
        <v>9</v>
      </c>
      <c r="D24" s="195">
        <v>2200000</v>
      </c>
    </row>
    <row r="25" spans="1:4" ht="18">
      <c r="A25" s="33" t="s">
        <v>40</v>
      </c>
      <c r="B25" s="34">
        <v>4</v>
      </c>
      <c r="C25" s="34">
        <v>0</v>
      </c>
      <c r="D25" s="197">
        <f>D26+D28+D27</f>
        <v>55223241</v>
      </c>
    </row>
    <row r="26" spans="1:4" ht="15.6">
      <c r="A26" s="31" t="s">
        <v>41</v>
      </c>
      <c r="B26" s="32">
        <v>4</v>
      </c>
      <c r="C26" s="32">
        <v>8</v>
      </c>
      <c r="D26" s="196">
        <v>350000</v>
      </c>
    </row>
    <row r="27" spans="1:4" ht="15.6">
      <c r="A27" s="31" t="s">
        <v>265</v>
      </c>
      <c r="B27" s="32">
        <v>4</v>
      </c>
      <c r="C27" s="32">
        <v>9</v>
      </c>
      <c r="D27" s="196">
        <v>49963241</v>
      </c>
    </row>
    <row r="28" spans="1:4" ht="18.75" customHeight="1">
      <c r="A28" s="31" t="s">
        <v>42</v>
      </c>
      <c r="B28" s="32">
        <v>4</v>
      </c>
      <c r="C28" s="32">
        <v>12</v>
      </c>
      <c r="D28" s="196">
        <v>4910000</v>
      </c>
    </row>
    <row r="29" spans="1:4" ht="18">
      <c r="A29" s="33" t="s">
        <v>43</v>
      </c>
      <c r="B29" s="34">
        <v>5</v>
      </c>
      <c r="C29" s="34">
        <v>0</v>
      </c>
      <c r="D29" s="197">
        <f>D30+D31+D32+D33</f>
        <v>23830000</v>
      </c>
    </row>
    <row r="30" spans="1:4" ht="15.6">
      <c r="A30" s="31" t="s">
        <v>363</v>
      </c>
      <c r="B30" s="32">
        <v>5</v>
      </c>
      <c r="C30" s="32">
        <v>1</v>
      </c>
      <c r="D30" s="196">
        <v>2500000</v>
      </c>
    </row>
    <row r="31" spans="1:4" ht="15.6">
      <c r="A31" s="31" t="s">
        <v>44</v>
      </c>
      <c r="B31" s="32">
        <v>5</v>
      </c>
      <c r="C31" s="32">
        <v>2</v>
      </c>
      <c r="D31" s="196">
        <v>3990000</v>
      </c>
    </row>
    <row r="32" spans="1:4" ht="15.6">
      <c r="A32" s="31" t="s">
        <v>45</v>
      </c>
      <c r="B32" s="32">
        <v>5</v>
      </c>
      <c r="C32" s="32">
        <v>3</v>
      </c>
      <c r="D32" s="196">
        <v>10790000</v>
      </c>
    </row>
    <row r="33" spans="1:4" ht="15.6">
      <c r="A33" s="31" t="s">
        <v>46</v>
      </c>
      <c r="B33" s="32">
        <v>5</v>
      </c>
      <c r="C33" s="32">
        <v>5</v>
      </c>
      <c r="D33" s="196">
        <v>6550000</v>
      </c>
    </row>
    <row r="34" spans="1:4" ht="18">
      <c r="A34" s="33" t="s">
        <v>47</v>
      </c>
      <c r="B34" s="34">
        <v>7</v>
      </c>
      <c r="C34" s="34">
        <v>0</v>
      </c>
      <c r="D34" s="197">
        <f>D35</f>
        <v>230000</v>
      </c>
    </row>
    <row r="35" spans="1:4" ht="15.6">
      <c r="A35" s="31" t="s">
        <v>266</v>
      </c>
      <c r="B35" s="32">
        <v>7</v>
      </c>
      <c r="C35" s="32">
        <v>7</v>
      </c>
      <c r="D35" s="196">
        <v>230000</v>
      </c>
    </row>
    <row r="36" spans="1:4" ht="18">
      <c r="A36" s="33" t="s">
        <v>353</v>
      </c>
      <c r="B36" s="34">
        <v>8</v>
      </c>
      <c r="C36" s="34">
        <v>0</v>
      </c>
      <c r="D36" s="197">
        <f>D37+D38</f>
        <v>700000</v>
      </c>
    </row>
    <row r="37" spans="1:4" ht="15.6">
      <c r="A37" s="31" t="s">
        <v>48</v>
      </c>
      <c r="B37" s="32">
        <v>8</v>
      </c>
      <c r="C37" s="32">
        <v>1</v>
      </c>
      <c r="D37" s="196">
        <v>500000</v>
      </c>
    </row>
    <row r="38" spans="1:4" ht="15.6">
      <c r="A38" s="31" t="s">
        <v>364</v>
      </c>
      <c r="B38" s="32">
        <v>8</v>
      </c>
      <c r="C38" s="32">
        <v>4</v>
      </c>
      <c r="D38" s="196">
        <v>200000</v>
      </c>
    </row>
    <row r="39" spans="1:4" ht="18" customHeight="1">
      <c r="A39" s="33" t="s">
        <v>49</v>
      </c>
      <c r="B39" s="34">
        <v>10</v>
      </c>
      <c r="C39" s="34">
        <v>0</v>
      </c>
      <c r="D39" s="197">
        <f>D40+D41</f>
        <v>4157276</v>
      </c>
    </row>
    <row r="40" spans="1:4" ht="18" customHeight="1">
      <c r="A40" s="31" t="s">
        <v>50</v>
      </c>
      <c r="B40" s="32">
        <v>10</v>
      </c>
      <c r="C40" s="32">
        <v>1</v>
      </c>
      <c r="D40" s="196">
        <v>220000</v>
      </c>
    </row>
    <row r="41" spans="1:4" ht="15.6">
      <c r="A41" s="31" t="s">
        <v>51</v>
      </c>
      <c r="B41" s="32">
        <v>10</v>
      </c>
      <c r="C41" s="32">
        <v>3</v>
      </c>
      <c r="D41" s="196">
        <v>3937276</v>
      </c>
    </row>
    <row r="42" spans="1:4" ht="16.5" customHeight="1">
      <c r="A42" s="35" t="s">
        <v>52</v>
      </c>
      <c r="B42" s="34">
        <v>11</v>
      </c>
      <c r="C42" s="34"/>
      <c r="D42" s="197">
        <f>D43</f>
        <v>420000</v>
      </c>
    </row>
    <row r="43" spans="1:4" ht="18.75" customHeight="1">
      <c r="A43" s="36" t="s">
        <v>53</v>
      </c>
      <c r="B43" s="32">
        <v>11</v>
      </c>
      <c r="C43" s="32">
        <v>2</v>
      </c>
      <c r="D43" s="196">
        <v>420000</v>
      </c>
    </row>
    <row r="44" spans="1:4" ht="18">
      <c r="A44" s="303" t="s">
        <v>54</v>
      </c>
      <c r="B44" s="304"/>
      <c r="C44" s="305"/>
      <c r="D44" s="198">
        <f>D16+D23+D25+D29+D34+D36+D39+D42</f>
        <v>102797820</v>
      </c>
    </row>
    <row r="45" spans="1:4" ht="24" customHeight="1" thickBot="1">
      <c r="A45" s="290" t="s">
        <v>55</v>
      </c>
      <c r="B45" s="291"/>
      <c r="C45" s="292"/>
      <c r="D45" s="202">
        <f>Приложение2!C55-'Приложение 8'!D44</f>
        <v>0</v>
      </c>
    </row>
    <row r="46" spans="1:4">
      <c r="A46" s="37"/>
      <c r="B46" s="37"/>
      <c r="C46" s="37"/>
      <c r="D46" s="37"/>
    </row>
    <row r="47" spans="1:4">
      <c r="A47" s="293"/>
      <c r="B47" s="293"/>
      <c r="C47" s="293"/>
      <c r="D47" s="293"/>
    </row>
    <row r="48" spans="1:4">
      <c r="A48" s="38"/>
      <c r="B48" s="38"/>
      <c r="C48" s="38"/>
      <c r="D48" s="38"/>
    </row>
    <row r="49" spans="1:4">
      <c r="A49" s="38"/>
      <c r="B49" s="38"/>
      <c r="C49" s="38"/>
      <c r="D49" s="38"/>
    </row>
    <row r="50" spans="1:4">
      <c r="A50" s="38"/>
      <c r="B50" s="38"/>
      <c r="C50" s="38"/>
      <c r="D50" s="38"/>
    </row>
    <row r="51" spans="1:4">
      <c r="A51" s="38"/>
      <c r="B51" s="38"/>
      <c r="C51" s="38"/>
      <c r="D51" s="38"/>
    </row>
    <row r="52" spans="1:4">
      <c r="A52" s="38"/>
      <c r="B52" s="38"/>
      <c r="C52" s="38"/>
      <c r="D52" s="38"/>
    </row>
    <row r="53" spans="1:4">
      <c r="A53" s="38"/>
      <c r="B53" s="38"/>
      <c r="C53" s="38"/>
      <c r="D53" s="38"/>
    </row>
    <row r="54" spans="1:4">
      <c r="A54" s="38"/>
      <c r="B54" s="38"/>
      <c r="C54" s="38"/>
      <c r="D54" s="38"/>
    </row>
    <row r="55" spans="1:4">
      <c r="A55" s="38"/>
      <c r="B55" s="38"/>
      <c r="C55" s="38"/>
      <c r="D55" s="38"/>
    </row>
    <row r="56" spans="1:4">
      <c r="A56" s="38"/>
      <c r="B56" s="38"/>
      <c r="C56" s="38"/>
      <c r="D56" s="38"/>
    </row>
    <row r="57" spans="1:4">
      <c r="A57" s="38"/>
      <c r="B57" s="38"/>
      <c r="C57" s="38"/>
      <c r="D57" s="38"/>
    </row>
    <row r="58" spans="1:4">
      <c r="A58" s="38"/>
      <c r="B58" s="38"/>
      <c r="C58" s="38"/>
      <c r="D58" s="38"/>
    </row>
  </sheetData>
  <mergeCells count="16">
    <mergeCell ref="A1:D1"/>
    <mergeCell ref="A2:D2"/>
    <mergeCell ref="A4:D4"/>
    <mergeCell ref="A6:D6"/>
    <mergeCell ref="B12:B14"/>
    <mergeCell ref="C12:C14"/>
    <mergeCell ref="A45:C45"/>
    <mergeCell ref="A47:D47"/>
    <mergeCell ref="A3:D3"/>
    <mergeCell ref="A7:D7"/>
    <mergeCell ref="A8:D8"/>
    <mergeCell ref="A9:D9"/>
    <mergeCell ref="A11:A14"/>
    <mergeCell ref="B11:C11"/>
    <mergeCell ref="D11:D14"/>
    <mergeCell ref="A44:C4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42"/>
  <sheetViews>
    <sheetView topLeftCell="A37" workbookViewId="0">
      <selection activeCell="H19" sqref="H19"/>
    </sheetView>
  </sheetViews>
  <sheetFormatPr defaultRowHeight="13.2"/>
  <cols>
    <col min="1" max="1" width="53.6640625" customWidth="1"/>
    <col min="4" max="4" width="16.88671875" customWidth="1"/>
    <col min="5" max="5" width="16.6640625" customWidth="1"/>
  </cols>
  <sheetData>
    <row r="1" spans="1:5" ht="18">
      <c r="A1" s="315" t="s">
        <v>257</v>
      </c>
      <c r="B1" s="315"/>
      <c r="C1" s="315"/>
      <c r="D1" s="315"/>
      <c r="E1" s="315"/>
    </row>
    <row r="2" spans="1:5" ht="18">
      <c r="A2" s="316" t="s">
        <v>56</v>
      </c>
      <c r="B2" s="316"/>
      <c r="C2" s="316"/>
      <c r="D2" s="316"/>
      <c r="E2" s="316"/>
    </row>
    <row r="3" spans="1:5" ht="18">
      <c r="A3" s="316" t="s">
        <v>256</v>
      </c>
      <c r="B3" s="316"/>
      <c r="C3" s="316"/>
      <c r="D3" s="316"/>
      <c r="E3" s="316"/>
    </row>
    <row r="4" spans="1:5" ht="18">
      <c r="A4" s="317" t="s">
        <v>368</v>
      </c>
      <c r="B4" s="317"/>
      <c r="C4" s="317"/>
      <c r="D4" s="317"/>
      <c r="E4" s="317"/>
    </row>
    <row r="5" spans="1:5" ht="13.2" customHeight="1">
      <c r="A5" s="187"/>
      <c r="B5" s="187"/>
      <c r="C5" s="187"/>
      <c r="D5" s="187"/>
      <c r="E5" s="188"/>
    </row>
    <row r="6" spans="1:5" ht="18">
      <c r="A6" s="295" t="s">
        <v>26</v>
      </c>
      <c r="B6" s="295"/>
      <c r="C6" s="295"/>
      <c r="D6" s="295"/>
      <c r="E6" s="295"/>
    </row>
    <row r="7" spans="1:5" ht="18">
      <c r="A7" s="295" t="s">
        <v>27</v>
      </c>
      <c r="B7" s="295"/>
      <c r="C7" s="295"/>
      <c r="D7" s="295"/>
      <c r="E7" s="295"/>
    </row>
    <row r="8" spans="1:5" ht="18">
      <c r="A8" s="296" t="s">
        <v>28</v>
      </c>
      <c r="B8" s="296"/>
      <c r="C8" s="296"/>
      <c r="D8" s="296"/>
      <c r="E8" s="296"/>
    </row>
    <row r="9" spans="1:5" ht="18">
      <c r="A9" s="295" t="s">
        <v>367</v>
      </c>
      <c r="B9" s="295"/>
      <c r="C9" s="295"/>
      <c r="D9" s="295"/>
      <c r="E9" s="295"/>
    </row>
    <row r="10" spans="1:5" ht="18.600000000000001" thickBot="1">
      <c r="A10" s="189"/>
      <c r="B10" s="189"/>
      <c r="C10" s="189"/>
      <c r="D10" s="188"/>
      <c r="E10" s="190" t="s">
        <v>29</v>
      </c>
    </row>
    <row r="11" spans="1:5" ht="15.6">
      <c r="A11" s="297"/>
      <c r="B11" s="300" t="s">
        <v>30</v>
      </c>
      <c r="C11" s="300"/>
      <c r="D11" s="300" t="s">
        <v>365</v>
      </c>
      <c r="E11" s="312" t="s">
        <v>366</v>
      </c>
    </row>
    <row r="12" spans="1:5" ht="13.2" customHeight="1">
      <c r="A12" s="298"/>
      <c r="B12" s="308" t="s">
        <v>31</v>
      </c>
      <c r="C12" s="308" t="s">
        <v>32</v>
      </c>
      <c r="D12" s="301"/>
      <c r="E12" s="313"/>
    </row>
    <row r="13" spans="1:5" ht="13.2" customHeight="1">
      <c r="A13" s="298"/>
      <c r="B13" s="308"/>
      <c r="C13" s="308"/>
      <c r="D13" s="301"/>
      <c r="E13" s="313"/>
    </row>
    <row r="14" spans="1:5" ht="6.6" customHeight="1">
      <c r="A14" s="299"/>
      <c r="B14" s="308"/>
      <c r="C14" s="308"/>
      <c r="D14" s="302"/>
      <c r="E14" s="314"/>
    </row>
    <row r="15" spans="1:5" ht="13.8" thickBot="1">
      <c r="A15" s="27">
        <v>1</v>
      </c>
      <c r="B15" s="28">
        <v>2</v>
      </c>
      <c r="C15" s="28">
        <v>3</v>
      </c>
      <c r="D15" s="28">
        <v>4</v>
      </c>
      <c r="E15" s="186">
        <v>5</v>
      </c>
    </row>
    <row r="16" spans="1:5" ht="20.399999999999999" customHeight="1">
      <c r="A16" s="29" t="s">
        <v>33</v>
      </c>
      <c r="B16" s="30">
        <v>1</v>
      </c>
      <c r="C16" s="30">
        <v>0</v>
      </c>
      <c r="D16" s="200">
        <f>D17+D18+D19+D20+D21</f>
        <v>13339820</v>
      </c>
      <c r="E16" s="200">
        <f>E17+E18+E19+E20+E21</f>
        <v>13342820</v>
      </c>
    </row>
    <row r="17" spans="1:5" ht="31.2" customHeight="1">
      <c r="A17" s="31" t="s">
        <v>34</v>
      </c>
      <c r="B17" s="126">
        <v>1</v>
      </c>
      <c r="C17" s="126">
        <v>2</v>
      </c>
      <c r="D17" s="195">
        <v>1002000</v>
      </c>
      <c r="E17" s="195">
        <v>1002000</v>
      </c>
    </row>
    <row r="18" spans="1:5" ht="48" customHeight="1">
      <c r="A18" s="31" t="s">
        <v>35</v>
      </c>
      <c r="B18" s="126">
        <v>1</v>
      </c>
      <c r="C18" s="126">
        <v>3</v>
      </c>
      <c r="D18" s="195">
        <v>224000</v>
      </c>
      <c r="E18" s="195">
        <v>224000</v>
      </c>
    </row>
    <row r="19" spans="1:5" ht="46.95" customHeight="1">
      <c r="A19" s="31" t="s">
        <v>36</v>
      </c>
      <c r="B19" s="126">
        <v>1</v>
      </c>
      <c r="C19" s="126">
        <v>4</v>
      </c>
      <c r="D19" s="195">
        <v>9889000</v>
      </c>
      <c r="E19" s="195">
        <v>9889000</v>
      </c>
    </row>
    <row r="20" spans="1:5" ht="17.399999999999999" customHeight="1">
      <c r="A20" s="31" t="s">
        <v>37</v>
      </c>
      <c r="B20" s="32">
        <v>1</v>
      </c>
      <c r="C20" s="32">
        <v>11</v>
      </c>
      <c r="D20" s="196">
        <v>350000</v>
      </c>
      <c r="E20" s="196">
        <v>350000</v>
      </c>
    </row>
    <row r="21" spans="1:5" ht="27" customHeight="1">
      <c r="A21" s="31" t="s">
        <v>38</v>
      </c>
      <c r="B21" s="32">
        <v>1</v>
      </c>
      <c r="C21" s="32">
        <v>13</v>
      </c>
      <c r="D21" s="196">
        <v>1874820</v>
      </c>
      <c r="E21" s="196">
        <v>1877820</v>
      </c>
    </row>
    <row r="22" spans="1:5" ht="36" customHeight="1">
      <c r="A22" s="33" t="s">
        <v>39</v>
      </c>
      <c r="B22" s="34">
        <v>3</v>
      </c>
      <c r="C22" s="34">
        <v>0</v>
      </c>
      <c r="D22" s="197">
        <f>D23</f>
        <v>900000</v>
      </c>
      <c r="E22" s="197">
        <f>E23</f>
        <v>900000</v>
      </c>
    </row>
    <row r="23" spans="1:5" ht="48.6" customHeight="1">
      <c r="A23" s="87" t="s">
        <v>361</v>
      </c>
      <c r="B23" s="126">
        <v>3</v>
      </c>
      <c r="C23" s="126">
        <v>9</v>
      </c>
      <c r="D23" s="195">
        <v>900000</v>
      </c>
      <c r="E23" s="195">
        <v>900000</v>
      </c>
    </row>
    <row r="24" spans="1:5" ht="20.399999999999999" customHeight="1">
      <c r="A24" s="33" t="s">
        <v>40</v>
      </c>
      <c r="B24" s="34">
        <v>4</v>
      </c>
      <c r="C24" s="34">
        <v>0</v>
      </c>
      <c r="D24" s="197">
        <f>D25+D27+D26</f>
        <v>23643241</v>
      </c>
      <c r="E24" s="197">
        <f>E25+E27+E26</f>
        <v>24243241</v>
      </c>
    </row>
    <row r="25" spans="1:5" ht="16.2" customHeight="1">
      <c r="A25" s="31" t="s">
        <v>41</v>
      </c>
      <c r="B25" s="32">
        <v>4</v>
      </c>
      <c r="C25" s="32">
        <v>8</v>
      </c>
      <c r="D25" s="196">
        <v>350000</v>
      </c>
      <c r="E25" s="196">
        <v>350000</v>
      </c>
    </row>
    <row r="26" spans="1:5" ht="17.399999999999999" customHeight="1">
      <c r="A26" s="31" t="s">
        <v>265</v>
      </c>
      <c r="B26" s="32">
        <v>4</v>
      </c>
      <c r="C26" s="32">
        <v>9</v>
      </c>
      <c r="D26" s="196">
        <v>18383241</v>
      </c>
      <c r="E26" s="196">
        <v>18983241</v>
      </c>
    </row>
    <row r="27" spans="1:5" ht="19.2" customHeight="1">
      <c r="A27" s="31" t="s">
        <v>42</v>
      </c>
      <c r="B27" s="32">
        <v>4</v>
      </c>
      <c r="C27" s="32">
        <v>12</v>
      </c>
      <c r="D27" s="196">
        <v>4910000</v>
      </c>
      <c r="E27" s="195">
        <v>4910000</v>
      </c>
    </row>
    <row r="28" spans="1:5" ht="24.6" customHeight="1">
      <c r="A28" s="33" t="s">
        <v>43</v>
      </c>
      <c r="B28" s="34">
        <v>5</v>
      </c>
      <c r="C28" s="34">
        <v>0</v>
      </c>
      <c r="D28" s="197">
        <f>D29+D30+D31+D32</f>
        <v>19700000</v>
      </c>
      <c r="E28" s="197">
        <f>E29+E30+E31+E32</f>
        <v>22699046</v>
      </c>
    </row>
    <row r="29" spans="1:5" ht="15" customHeight="1">
      <c r="A29" s="31" t="s">
        <v>363</v>
      </c>
      <c r="B29" s="32">
        <v>5</v>
      </c>
      <c r="C29" s="32">
        <v>1</v>
      </c>
      <c r="D29" s="196">
        <v>2500000</v>
      </c>
      <c r="E29" s="196">
        <v>5249046</v>
      </c>
    </row>
    <row r="30" spans="1:5" ht="17.399999999999999" customHeight="1">
      <c r="A30" s="31" t="s">
        <v>44</v>
      </c>
      <c r="B30" s="32">
        <v>5</v>
      </c>
      <c r="C30" s="32">
        <v>2</v>
      </c>
      <c r="D30" s="196">
        <v>2650000</v>
      </c>
      <c r="E30" s="196">
        <v>2900000</v>
      </c>
    </row>
    <row r="31" spans="1:5" ht="16.2" customHeight="1">
      <c r="A31" s="31" t="s">
        <v>45</v>
      </c>
      <c r="B31" s="32">
        <v>5</v>
      </c>
      <c r="C31" s="32">
        <v>3</v>
      </c>
      <c r="D31" s="196">
        <v>8000000</v>
      </c>
      <c r="E31" s="196">
        <v>8000000</v>
      </c>
    </row>
    <row r="32" spans="1:5" ht="18.600000000000001" customHeight="1">
      <c r="A32" s="31" t="s">
        <v>46</v>
      </c>
      <c r="B32" s="32">
        <v>5</v>
      </c>
      <c r="C32" s="32">
        <v>5</v>
      </c>
      <c r="D32" s="196">
        <v>6550000</v>
      </c>
      <c r="E32" s="195">
        <v>6550000</v>
      </c>
    </row>
    <row r="33" spans="1:5" ht="24" customHeight="1">
      <c r="A33" s="33" t="s">
        <v>47</v>
      </c>
      <c r="B33" s="34">
        <v>7</v>
      </c>
      <c r="C33" s="34">
        <v>0</v>
      </c>
      <c r="D33" s="197">
        <f>D34</f>
        <v>230000</v>
      </c>
      <c r="E33" s="197">
        <f>E34</f>
        <v>230000</v>
      </c>
    </row>
    <row r="34" spans="1:5" ht="15" customHeight="1">
      <c r="A34" s="31" t="s">
        <v>266</v>
      </c>
      <c r="B34" s="32">
        <v>7</v>
      </c>
      <c r="C34" s="32">
        <v>7</v>
      </c>
      <c r="D34" s="196">
        <v>230000</v>
      </c>
      <c r="E34" s="195">
        <v>230000</v>
      </c>
    </row>
    <row r="35" spans="1:5" ht="22.2" customHeight="1">
      <c r="A35" s="33" t="s">
        <v>49</v>
      </c>
      <c r="B35" s="34">
        <v>10</v>
      </c>
      <c r="C35" s="34">
        <v>0</v>
      </c>
      <c r="D35" s="197">
        <f>D36+D37</f>
        <v>3814402</v>
      </c>
      <c r="E35" s="197">
        <f>E37+E36</f>
        <v>3894854</v>
      </c>
    </row>
    <row r="36" spans="1:5" ht="18" customHeight="1">
      <c r="A36" s="31" t="s">
        <v>50</v>
      </c>
      <c r="B36" s="32">
        <v>10</v>
      </c>
      <c r="C36" s="32">
        <v>1</v>
      </c>
      <c r="D36" s="196">
        <v>220000</v>
      </c>
      <c r="E36" s="196">
        <v>220000</v>
      </c>
    </row>
    <row r="37" spans="1:5" ht="15" customHeight="1">
      <c r="A37" s="31" t="s">
        <v>51</v>
      </c>
      <c r="B37" s="32">
        <v>10</v>
      </c>
      <c r="C37" s="32">
        <v>3</v>
      </c>
      <c r="D37" s="196">
        <v>3594402</v>
      </c>
      <c r="E37" s="196">
        <v>3674854</v>
      </c>
    </row>
    <row r="38" spans="1:5" ht="18.600000000000001" customHeight="1">
      <c r="A38" s="35" t="s">
        <v>52</v>
      </c>
      <c r="B38" s="34">
        <v>11</v>
      </c>
      <c r="C38" s="34"/>
      <c r="D38" s="197">
        <f>D39</f>
        <v>220000</v>
      </c>
      <c r="E38" s="197">
        <f>E39</f>
        <v>220000</v>
      </c>
    </row>
    <row r="39" spans="1:5" ht="17.399999999999999" customHeight="1">
      <c r="A39" s="36" t="s">
        <v>53</v>
      </c>
      <c r="B39" s="32">
        <v>11</v>
      </c>
      <c r="C39" s="32">
        <v>2</v>
      </c>
      <c r="D39" s="196">
        <v>220000</v>
      </c>
      <c r="E39" s="196">
        <v>220000</v>
      </c>
    </row>
    <row r="40" spans="1:5" ht="17.399999999999999" customHeight="1">
      <c r="A40" s="226" t="s">
        <v>344</v>
      </c>
      <c r="B40" s="253"/>
      <c r="C40" s="227"/>
      <c r="D40" s="239">
        <v>1445000</v>
      </c>
      <c r="E40" s="239">
        <v>2745000</v>
      </c>
    </row>
    <row r="41" spans="1:5" ht="18">
      <c r="A41" s="303" t="s">
        <v>54</v>
      </c>
      <c r="B41" s="304"/>
      <c r="C41" s="305"/>
      <c r="D41" s="198">
        <f>D16+D22+D24+D28+D33+D35+D38+D40</f>
        <v>63292463</v>
      </c>
      <c r="E41" s="198">
        <f>E16+E22+E24+E28+E33+E35+E38+E40</f>
        <v>68274961</v>
      </c>
    </row>
    <row r="42" spans="1:5" ht="18">
      <c r="A42" s="309" t="s">
        <v>55</v>
      </c>
      <c r="B42" s="310"/>
      <c r="C42" s="311"/>
      <c r="D42" s="199">
        <f>Приложение3!C55-Прил.9!D41</f>
        <v>0</v>
      </c>
      <c r="E42" s="199">
        <f>Приложение3!D55-Прил.9!E41</f>
        <v>0</v>
      </c>
    </row>
  </sheetData>
  <mergeCells count="16">
    <mergeCell ref="A1:E1"/>
    <mergeCell ref="A2:E2"/>
    <mergeCell ref="A3:E3"/>
    <mergeCell ref="A4:E4"/>
    <mergeCell ref="A6:E6"/>
    <mergeCell ref="A41:C41"/>
    <mergeCell ref="A42:C42"/>
    <mergeCell ref="A9:E9"/>
    <mergeCell ref="A8:E8"/>
    <mergeCell ref="A7:E7"/>
    <mergeCell ref="A11:A14"/>
    <mergeCell ref="B11:C11"/>
    <mergeCell ref="D11:D14"/>
    <mergeCell ref="E11:E14"/>
    <mergeCell ref="B12:B14"/>
    <mergeCell ref="C12:C14"/>
  </mergeCells>
  <pageMargins left="0.70866141732283472" right="0.70866141732283472" top="0.55118110236220474" bottom="0.55118110236220474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20"/>
  <sheetViews>
    <sheetView view="pageBreakPreview" topLeftCell="A7" zoomScaleNormal="100" zoomScaleSheetLayoutView="100" workbookViewId="0">
      <selection activeCell="B16" sqref="B16"/>
    </sheetView>
  </sheetViews>
  <sheetFormatPr defaultRowHeight="13.2"/>
  <cols>
    <col min="1" max="1" width="28.44140625" customWidth="1"/>
    <col min="2" max="2" width="43.109375" customWidth="1"/>
    <col min="3" max="3" width="18.109375" customWidth="1"/>
  </cols>
  <sheetData>
    <row r="1" spans="1:3" ht="15.6">
      <c r="A1" s="23"/>
      <c r="B1" s="266" t="s">
        <v>260</v>
      </c>
      <c r="C1" s="266"/>
    </row>
    <row r="2" spans="1:3" ht="15.6">
      <c r="A2" s="266" t="s">
        <v>80</v>
      </c>
      <c r="B2" s="266"/>
      <c r="C2" s="266"/>
    </row>
    <row r="3" spans="1:3" ht="15.6">
      <c r="A3" s="266" t="s">
        <v>79</v>
      </c>
      <c r="B3" s="266"/>
      <c r="C3" s="266"/>
    </row>
    <row r="4" spans="1:3" ht="15.6">
      <c r="A4" s="23"/>
      <c r="B4" s="266" t="s">
        <v>371</v>
      </c>
      <c r="C4" s="266"/>
    </row>
    <row r="5" spans="1:3" ht="15.6">
      <c r="A5" s="40"/>
      <c r="B5" s="40"/>
      <c r="C5" s="40"/>
    </row>
    <row r="6" spans="1:3" ht="18">
      <c r="A6" s="318" t="s">
        <v>58</v>
      </c>
      <c r="B6" s="318"/>
      <c r="C6" s="318"/>
    </row>
    <row r="7" spans="1:3" ht="18">
      <c r="A7" s="318" t="s">
        <v>59</v>
      </c>
      <c r="B7" s="318"/>
      <c r="C7" s="318"/>
    </row>
    <row r="8" spans="1:3" ht="18">
      <c r="A8" s="318" t="s">
        <v>370</v>
      </c>
      <c r="B8" s="318"/>
      <c r="C8" s="318"/>
    </row>
    <row r="9" spans="1:3" ht="15.6">
      <c r="A9" s="41"/>
      <c r="B9" s="41"/>
    </row>
    <row r="10" spans="1:3" ht="15.6">
      <c r="A10" s="232" t="s">
        <v>30</v>
      </c>
      <c r="B10" s="232" t="s">
        <v>60</v>
      </c>
      <c r="C10" s="15" t="s">
        <v>29</v>
      </c>
    </row>
    <row r="11" spans="1:3" ht="37.950000000000003" customHeight="1">
      <c r="A11" s="42" t="s">
        <v>61</v>
      </c>
      <c r="B11" s="43" t="s">
        <v>62</v>
      </c>
      <c r="C11" s="85">
        <f>C16-C12</f>
        <v>0</v>
      </c>
    </row>
    <row r="12" spans="1:3" ht="19.95" customHeight="1">
      <c r="A12" s="44" t="s">
        <v>63</v>
      </c>
      <c r="B12" s="45" t="s">
        <v>64</v>
      </c>
      <c r="C12" s="86">
        <f>C13</f>
        <v>102797820</v>
      </c>
    </row>
    <row r="13" spans="1:3" ht="31.2">
      <c r="A13" s="44" t="s">
        <v>65</v>
      </c>
      <c r="B13" s="147" t="s">
        <v>66</v>
      </c>
      <c r="C13" s="86">
        <f>C14</f>
        <v>102797820</v>
      </c>
    </row>
    <row r="14" spans="1:3" ht="31.2">
      <c r="A14" s="44" t="s">
        <v>67</v>
      </c>
      <c r="B14" s="147" t="s">
        <v>68</v>
      </c>
      <c r="C14" s="86">
        <f>C15</f>
        <v>102797820</v>
      </c>
    </row>
    <row r="15" spans="1:3" ht="31.2">
      <c r="A15" s="44" t="s">
        <v>69</v>
      </c>
      <c r="B15" s="147" t="s">
        <v>70</v>
      </c>
      <c r="C15" s="86">
        <v>102797820</v>
      </c>
    </row>
    <row r="16" spans="1:3" ht="31.2">
      <c r="A16" s="44" t="s">
        <v>71</v>
      </c>
      <c r="B16" s="45" t="s">
        <v>72</v>
      </c>
      <c r="C16" s="86">
        <f>C18</f>
        <v>102797820</v>
      </c>
    </row>
    <row r="17" spans="1:3" ht="31.2">
      <c r="A17" s="44" t="s">
        <v>73</v>
      </c>
      <c r="B17" s="147" t="s">
        <v>372</v>
      </c>
      <c r="C17" s="86">
        <f>C18</f>
        <v>102797820</v>
      </c>
    </row>
    <row r="18" spans="1:3" ht="31.2">
      <c r="A18" s="44" t="s">
        <v>74</v>
      </c>
      <c r="B18" s="147" t="s">
        <v>75</v>
      </c>
      <c r="C18" s="86">
        <f>C19</f>
        <v>102797820</v>
      </c>
    </row>
    <row r="19" spans="1:3" ht="31.2">
      <c r="A19" s="44" t="s">
        <v>76</v>
      </c>
      <c r="B19" s="147" t="s">
        <v>77</v>
      </c>
      <c r="C19" s="86">
        <v>102797820</v>
      </c>
    </row>
    <row r="20" spans="1:3" ht="31.2">
      <c r="A20" s="44"/>
      <c r="B20" s="45" t="s">
        <v>78</v>
      </c>
      <c r="C20" s="85">
        <f>C11</f>
        <v>0</v>
      </c>
    </row>
  </sheetData>
  <mergeCells count="7">
    <mergeCell ref="A2:C2"/>
    <mergeCell ref="B1:C1"/>
    <mergeCell ref="A6:C6"/>
    <mergeCell ref="A7:C7"/>
    <mergeCell ref="A8:C8"/>
    <mergeCell ref="A3:C3"/>
    <mergeCell ref="B4:C4"/>
  </mergeCells>
  <phoneticPr fontId="11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Приложение2</vt:lpstr>
      <vt:lpstr>Приложение3</vt:lpstr>
      <vt:lpstr>Приложение4</vt:lpstr>
      <vt:lpstr>Прилож.5</vt:lpstr>
      <vt:lpstr>Приложение 6</vt:lpstr>
      <vt:lpstr>Прил.7</vt:lpstr>
      <vt:lpstr>Приложение 8</vt:lpstr>
      <vt:lpstr>Прил.9</vt:lpstr>
      <vt:lpstr>Прилож10.</vt:lpstr>
      <vt:lpstr>Прил.11</vt:lpstr>
      <vt:lpstr>Лист1</vt:lpstr>
      <vt:lpstr>Приложение2!Заголовки_для_печати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Пользователь</cp:lastModifiedBy>
  <cp:lastPrinted>2019-11-11T06:20:15Z</cp:lastPrinted>
  <dcterms:created xsi:type="dcterms:W3CDTF">2005-10-26T11:58:18Z</dcterms:created>
  <dcterms:modified xsi:type="dcterms:W3CDTF">2019-11-12T13:51:46Z</dcterms:modified>
</cp:coreProperties>
</file>